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9080" lockStructure="1"/>
  <bookViews>
    <workbookView xWindow="-15" yWindow="-15" windowWidth="9990" windowHeight="10335" tabRatio="773" firstSheet="1" activeTab="5"/>
  </bookViews>
  <sheets>
    <sheet name="Direzioni Centrali Entrate" sheetId="1" r:id="rId1"/>
    <sheet name="Direzioni Centrali - Territorio" sheetId="5" r:id="rId2"/>
    <sheet name="Lazio -Entrate" sheetId="6" r:id="rId3"/>
    <sheet name="Lazio - Territorio" sheetId="10" r:id="rId4"/>
    <sheet name="Sardegna - Entrate" sheetId="7" r:id="rId5"/>
    <sheet name="Sardegna -Territorio " sheetId="8" r:id="rId6"/>
  </sheets>
  <calcPr calcId="145621"/>
</workbook>
</file>

<file path=xl/calcChain.xml><?xml version="1.0" encoding="utf-8"?>
<calcChain xmlns="http://schemas.openxmlformats.org/spreadsheetml/2006/main">
  <c r="H16" i="10" l="1"/>
  <c r="H7" i="10"/>
  <c r="I13" i="8"/>
  <c r="G16" i="10" l="1"/>
  <c r="F16" i="10"/>
  <c r="E16" i="10"/>
  <c r="H8" i="10"/>
  <c r="H9" i="10"/>
  <c r="H10" i="10"/>
  <c r="H11" i="10"/>
  <c r="H12" i="10"/>
  <c r="H13" i="10"/>
  <c r="H14" i="10"/>
  <c r="H15" i="10"/>
  <c r="I22" i="7" l="1"/>
  <c r="L22" i="7"/>
  <c r="M22" i="7"/>
  <c r="V22" i="7"/>
  <c r="U22" i="7"/>
  <c r="Y22" i="7"/>
  <c r="H21" i="7"/>
  <c r="H20" i="7"/>
  <c r="I31" i="6" l="1"/>
  <c r="M8" i="5"/>
  <c r="N8" i="5"/>
  <c r="Q8" i="5"/>
  <c r="R8" i="5"/>
  <c r="L8" i="5"/>
  <c r="K8" i="5"/>
  <c r="G10" i="8"/>
  <c r="G11" i="8"/>
  <c r="G8" i="8"/>
  <c r="G7" i="8"/>
  <c r="G9" i="8" s="1"/>
  <c r="G12" i="8" l="1"/>
  <c r="G7" i="5"/>
  <c r="H8" i="1"/>
  <c r="H9" i="1"/>
  <c r="H7" i="1"/>
  <c r="M10" i="1" l="1"/>
  <c r="N10" i="1"/>
  <c r="O10" i="1"/>
  <c r="P10" i="1"/>
  <c r="Q10" i="1"/>
  <c r="K10" i="1"/>
  <c r="L10" i="1"/>
  <c r="J10" i="1"/>
  <c r="V9" i="1"/>
  <c r="U9" i="1"/>
  <c r="V8" i="1"/>
  <c r="U8" i="1"/>
  <c r="V7" i="1"/>
  <c r="U7" i="1"/>
  <c r="N16" i="10" l="1"/>
  <c r="O16" i="10"/>
  <c r="P16" i="10"/>
  <c r="Q16" i="10"/>
  <c r="M16" i="10"/>
  <c r="L16" i="10"/>
  <c r="I16" i="10"/>
  <c r="V8" i="10" l="1"/>
  <c r="V9" i="10"/>
  <c r="V10" i="10"/>
  <c r="V11" i="10"/>
  <c r="V12" i="10"/>
  <c r="V13" i="10"/>
  <c r="V14" i="10"/>
  <c r="V15" i="10"/>
  <c r="V7" i="10"/>
  <c r="U8" i="10"/>
  <c r="U9" i="10"/>
  <c r="U10" i="10"/>
  <c r="U11" i="10"/>
  <c r="U12" i="10"/>
  <c r="U13" i="10"/>
  <c r="U14" i="10"/>
  <c r="U15" i="10"/>
  <c r="U7" i="10"/>
  <c r="U16" i="10" s="1"/>
  <c r="V16" i="10" l="1"/>
  <c r="U7" i="5"/>
  <c r="U8" i="5" s="1"/>
  <c r="G8" i="5"/>
  <c r="T7" i="5" l="1"/>
  <c r="T8" i="5" s="1"/>
  <c r="J31" i="6"/>
  <c r="K31" i="6"/>
  <c r="L31" i="6"/>
  <c r="M31" i="6"/>
  <c r="N31" i="6"/>
  <c r="O31" i="6"/>
  <c r="P31" i="6"/>
  <c r="Q31" i="6"/>
  <c r="V8" i="6"/>
  <c r="V9" i="6"/>
  <c r="V10" i="6"/>
  <c r="V11" i="6"/>
  <c r="V12" i="6"/>
  <c r="V13" i="6"/>
  <c r="V14" i="6"/>
  <c r="V15" i="6"/>
  <c r="V16" i="6"/>
  <c r="V17" i="6"/>
  <c r="V18" i="6"/>
  <c r="V19" i="6"/>
  <c r="V20" i="6"/>
  <c r="V21" i="6"/>
  <c r="V22" i="6"/>
  <c r="V23" i="6"/>
  <c r="V24" i="6"/>
  <c r="V25" i="6"/>
  <c r="V26" i="6"/>
  <c r="V27" i="6"/>
  <c r="V28" i="6"/>
  <c r="V29" i="6"/>
  <c r="V30" i="6"/>
  <c r="V7" i="6"/>
  <c r="U8" i="6"/>
  <c r="U9" i="6"/>
  <c r="U10" i="6"/>
  <c r="U11" i="6"/>
  <c r="U12" i="6"/>
  <c r="U13" i="6"/>
  <c r="U14" i="6"/>
  <c r="U15" i="6"/>
  <c r="U16" i="6"/>
  <c r="U17" i="6"/>
  <c r="U18" i="6"/>
  <c r="U19" i="6"/>
  <c r="U20" i="6"/>
  <c r="U21" i="6"/>
  <c r="U22" i="6"/>
  <c r="U23" i="6"/>
  <c r="U24" i="6"/>
  <c r="U25" i="6"/>
  <c r="U26" i="6"/>
  <c r="U27" i="6"/>
  <c r="U28" i="6"/>
  <c r="U29" i="6"/>
  <c r="U30" i="6"/>
  <c r="U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7" i="6"/>
  <c r="H31" i="6" s="1"/>
  <c r="H11" i="7"/>
  <c r="U9" i="8"/>
  <c r="U10" i="8"/>
  <c r="T8" i="8"/>
  <c r="T9" i="8"/>
  <c r="T10" i="8"/>
  <c r="T11" i="8"/>
  <c r="T12" i="8"/>
  <c r="T7" i="8"/>
  <c r="J12" i="8"/>
  <c r="U12" i="8" s="1"/>
  <c r="J11" i="8"/>
  <c r="U11" i="8" s="1"/>
  <c r="J8" i="8"/>
  <c r="U8" i="8" s="1"/>
  <c r="J7" i="8"/>
  <c r="H8" i="7"/>
  <c r="H9" i="7"/>
  <c r="H10" i="7"/>
  <c r="H12" i="7"/>
  <c r="H13" i="7"/>
  <c r="H14" i="7"/>
  <c r="H15" i="7"/>
  <c r="H16" i="7"/>
  <c r="H17" i="7"/>
  <c r="H18" i="7"/>
  <c r="H19" i="7"/>
  <c r="H7" i="7"/>
  <c r="H13" i="8"/>
  <c r="H22" i="7" l="1"/>
  <c r="U31" i="6"/>
  <c r="V31" i="6"/>
  <c r="J13" i="8"/>
  <c r="U7" i="8"/>
  <c r="U13" i="8" s="1"/>
  <c r="T13" i="8"/>
  <c r="I10" i="1"/>
  <c r="H10" i="1" l="1"/>
  <c r="U10" i="1"/>
  <c r="V10" i="1"/>
</calcChain>
</file>

<file path=xl/sharedStrings.xml><?xml version="1.0" encoding="utf-8"?>
<sst xmlns="http://schemas.openxmlformats.org/spreadsheetml/2006/main" count="533" uniqueCount="197">
  <si>
    <t>DATI IMMOBILE</t>
  </si>
  <si>
    <t>ADDETTI IMPIEGATI NEI CONTRATTI IN ESSERE</t>
  </si>
  <si>
    <t>TIPOLOGIA UFFICIO</t>
  </si>
  <si>
    <t>INDIRIZZO IMMOBILE</t>
  </si>
  <si>
    <t>COMUNE</t>
  </si>
  <si>
    <t>Prov.</t>
  </si>
  <si>
    <t xml:space="preserve">
N° dipendenti</t>
  </si>
  <si>
    <t>LIVELLO 1</t>
  </si>
  <si>
    <t>LIVELLO 2</t>
  </si>
  <si>
    <t>LIVELLO 3</t>
  </si>
  <si>
    <t>LIVELLO 4</t>
  </si>
  <si>
    <t>LIVELLO 5</t>
  </si>
  <si>
    <t>Toner</t>
  </si>
  <si>
    <t>Altro</t>
  </si>
  <si>
    <t>Tipologia</t>
  </si>
  <si>
    <t>n° contenitori utilizzati per lo smaltimento</t>
  </si>
  <si>
    <t>TOTALE</t>
  </si>
  <si>
    <t>Mq Uffici+Vani accessori</t>
  </si>
  <si>
    <t>UP - Servizi Catastali</t>
  </si>
  <si>
    <t>UP - Servizi Pubblicità Immobiliare</t>
  </si>
  <si>
    <t>Ufficio Provinciale</t>
  </si>
  <si>
    <t>Sede Staccata - Servizi Pubblicità Immobiliare</t>
  </si>
  <si>
    <t>D - Front - office</t>
  </si>
  <si>
    <t>Mq TOTALI</t>
  </si>
  <si>
    <t>C.A.M. CAGLIARI</t>
  </si>
  <si>
    <t>S.S. 554 - KM 1,600 - LOC. SAN LORENZO</t>
  </si>
  <si>
    <t>DIR. REG. DELLA SARDEGNA</t>
  </si>
  <si>
    <t>VIA BACAREDDA N° 27 / Via Carducci, 21</t>
  </si>
  <si>
    <t>Direzione Regionale</t>
  </si>
  <si>
    <t>Via Carducci, 21</t>
  </si>
  <si>
    <t>DIR. PROV. DI CAGLIARI + UFF. TERR. DI CAGLIARI 1 + UFF. TERR. DI CAGLIARI 2</t>
  </si>
  <si>
    <t>VIA CESARE PINTUS - LOC. SANTU NICOLAU</t>
  </si>
  <si>
    <t>UFF. TERR. DI SANLURI</t>
  </si>
  <si>
    <t>VIA CARLO FELICE N° 192</t>
  </si>
  <si>
    <t>UFF. TERR. IGLESIAS</t>
  </si>
  <si>
    <t xml:space="preserve">VIA XX SETTEMBRE N° 38 Bis </t>
  </si>
  <si>
    <t>UFF. TERR. DI LANUSEI</t>
  </si>
  <si>
    <t>VIA MARCONI</t>
  </si>
  <si>
    <t xml:space="preserve">DIR. PROV. + UFF. TERR. DI NUORO </t>
  </si>
  <si>
    <t>VIA OGGIANO N° 39/43</t>
  </si>
  <si>
    <t>SPORTELLO DI NUORO - MACOMER</t>
  </si>
  <si>
    <t>VIA GIOVANNI XXIII angolo VIA GIOTTO</t>
  </si>
  <si>
    <t>SPORTELLO DI NUORO - ISILI</t>
  </si>
  <si>
    <t>VIA CANEPA</t>
  </si>
  <si>
    <t>DIR. PROV. + UFF. TERR. DI ORISTANO</t>
  </si>
  <si>
    <t>VIA DORANDO PETRI / Via Beatrice d'Arborea, snc</t>
  </si>
  <si>
    <t>Via Beatrice d'Arborea, snc</t>
  </si>
  <si>
    <t>DIR. PROV. + UFF. TERR. DI SASSARI</t>
  </si>
  <si>
    <t>VIA PIANDANNA</t>
  </si>
  <si>
    <t>UFF. TERR. DI OLBIA</t>
  </si>
  <si>
    <t>ZONA IND.LE - LOC. CALA SACCAIA S.S. OLBIA-GOLFO ARANCI - KM 1,000</t>
  </si>
  <si>
    <t>UFF. TERR. DI TEMPIO PAUSANIA</t>
  </si>
  <si>
    <t>VIA OLBIA 18 - "ex caserma fadda"</t>
  </si>
  <si>
    <t>CAGLIARI</t>
  </si>
  <si>
    <t>CA</t>
  </si>
  <si>
    <t>IGLESIAS</t>
  </si>
  <si>
    <t>SANLURI</t>
  </si>
  <si>
    <t>LANUSEI</t>
  </si>
  <si>
    <t>NU</t>
  </si>
  <si>
    <t>NUORO</t>
  </si>
  <si>
    <t>MACOMER</t>
  </si>
  <si>
    <t>ISILI</t>
  </si>
  <si>
    <t>ORISTANO</t>
  </si>
  <si>
    <t>OR</t>
  </si>
  <si>
    <t>SASSARI</t>
  </si>
  <si>
    <t>SS</t>
  </si>
  <si>
    <t>OLBIA</t>
  </si>
  <si>
    <t>TEMPIO PAUSANIA</t>
  </si>
  <si>
    <t>pericoloso - COD CER 08.03.17*</t>
  </si>
  <si>
    <t>Via Edward Jenner, N. 19 - 21</t>
  </si>
  <si>
    <t>Via Lamarmora, 84</t>
  </si>
  <si>
    <t>Via Roma, 53</t>
  </si>
  <si>
    <t>Viale Umberto, 26</t>
  </si>
  <si>
    <t>rifiuti assimimilabili ai rif. ospedalieri</t>
  </si>
  <si>
    <t>LOTTO 7</t>
  </si>
  <si>
    <t>Toner pericolosi</t>
  </si>
  <si>
    <t>Mq Uffici + Front-Office</t>
  </si>
  <si>
    <t>UFF. TERR. DI CASSINO</t>
  </si>
  <si>
    <t>VIA AUSONIA VECCHIA S.N.C.</t>
  </si>
  <si>
    <t>DIR. PROV. + UFF.TERR. DI FROSINONE</t>
  </si>
  <si>
    <t>PIAZZA SANDRO PERTINI - PAL. SIF</t>
  </si>
  <si>
    <t>UFF. TERR. DI SORA</t>
  </si>
  <si>
    <t>VIALE SAN DOMENICO 23</t>
  </si>
  <si>
    <t>DIR. PROV. + UFF. TERR. DI LATINA</t>
  </si>
  <si>
    <t>VIALE LE CORBUSIER (EX VIA A. VESPUCCI, 25)</t>
  </si>
  <si>
    <t>UFF. TERR. DI FORMIA</t>
  </si>
  <si>
    <t>VIA O. SPAVENTOLA S.N.C.</t>
  </si>
  <si>
    <t>DIR. PROV. + UFF. TERR. DI RIETI</t>
  </si>
  <si>
    <t>VIA C. VERANI, 7</t>
  </si>
  <si>
    <t xml:space="preserve">UFF. TERR. DI VELLETRI </t>
  </si>
  <si>
    <t>VIA TURATI, 13</t>
  </si>
  <si>
    <t>DIR. PROV. III DI ROMA + UFF. TERR. DI ROMA 4</t>
  </si>
  <si>
    <t>VIA M. BOGLIONE, 7/25</t>
  </si>
  <si>
    <t>DIR. REG. LAZIO</t>
  </si>
  <si>
    <t>VIA G. CAPRANESI, 60</t>
  </si>
  <si>
    <t>UFF. TERR. DI FRASCATI</t>
  </si>
  <si>
    <t>VIA E. FERMI, 21</t>
  </si>
  <si>
    <t>UFF. TERR. DI TIVOLI</t>
  </si>
  <si>
    <t>VIA TIBURTINA, 135</t>
  </si>
  <si>
    <t>DIR. PROV. II DI ROMA + UFF. TERR. DI ROMA 6</t>
  </si>
  <si>
    <t>VIA CANTON, 10/20</t>
  </si>
  <si>
    <t>UFF. TERR. DI CIVITAVECCHIA</t>
  </si>
  <si>
    <t>VIA DELL'ACQUEDOTTO ROMANO, 1</t>
  </si>
  <si>
    <t>UFF. TERR. DI PALESTRINA</t>
  </si>
  <si>
    <t>VIA PRENESTINA ANTICA, 174/176</t>
  </si>
  <si>
    <t>UFF. TERR. DI ALBANO LAZIALE</t>
  </si>
  <si>
    <t>VIA P. SANNIBALE, 1</t>
  </si>
  <si>
    <t>UFF. TERR. DI ROMA 7</t>
  </si>
  <si>
    <t>ACILIA - VIA G. CONTI S.N.C.</t>
  </si>
  <si>
    <t>DIR. PROV. I DI ROMA + UFF. TERR. DI ROMA 1</t>
  </si>
  <si>
    <t>VIA I. NIEVO, 36</t>
  </si>
  <si>
    <t>UFF. TERR. DI ROMA 2</t>
  </si>
  <si>
    <t>LARGO L. MOSSA, 8</t>
  </si>
  <si>
    <t>UFF. TERR. DI ROMA 3 - EDIFICIO "B"</t>
  </si>
  <si>
    <t>VIA DI SETTEBAGNI, 384</t>
  </si>
  <si>
    <t>UFF. TERR. DI ROMA 5</t>
  </si>
  <si>
    <t>VIA DI TORRE SPACCATA, 110</t>
  </si>
  <si>
    <t>SEZ. STACC. ROMA 8 - NETTUNO</t>
  </si>
  <si>
    <t xml:space="preserve">VIA GRAMSCI, 1 </t>
  </si>
  <si>
    <t>C.A.M. ROMA</t>
  </si>
  <si>
    <t>VIA F. DEPERO, 70</t>
  </si>
  <si>
    <t>UFF. TERR. DI POMEZIA - ROMA 8</t>
  </si>
  <si>
    <t>VIA CARLO POMA, 7/A</t>
  </si>
  <si>
    <t>DIR. PROV. + UFF. TERR. DI VITERBO</t>
  </si>
  <si>
    <t>LOCALITA' PETRARE - VIA U. FERRONI, 5</t>
  </si>
  <si>
    <t>CASSINO</t>
  </si>
  <si>
    <t>FR</t>
  </si>
  <si>
    <t>FROSINONE</t>
  </si>
  <si>
    <t>SORA</t>
  </si>
  <si>
    <t>LATINA</t>
  </si>
  <si>
    <t>LT</t>
  </si>
  <si>
    <t>FORMIA</t>
  </si>
  <si>
    <t>RIETI</t>
  </si>
  <si>
    <t>RI</t>
  </si>
  <si>
    <t>VELLETRI</t>
  </si>
  <si>
    <t>RM</t>
  </si>
  <si>
    <t>ROMA</t>
  </si>
  <si>
    <t>FRASCATI</t>
  </si>
  <si>
    <t>TIVOLI</t>
  </si>
  <si>
    <t>CIVITAVECCHIA</t>
  </si>
  <si>
    <t>PALESTRINA</t>
  </si>
  <si>
    <t>ALBANO LAZIALE</t>
  </si>
  <si>
    <t>NETTUNO</t>
  </si>
  <si>
    <t>POMEZIA</t>
  </si>
  <si>
    <t>VITERBO</t>
  </si>
  <si>
    <t>VT</t>
  </si>
  <si>
    <t>Piazza VI Dicembre, 3</t>
  </si>
  <si>
    <t>Via Emanuele Filiberto, 6</t>
  </si>
  <si>
    <t>Corso Matteotti, 2</t>
  </si>
  <si>
    <t>Viale Cesare Verani, 7</t>
  </si>
  <si>
    <t>Via Cesare Battisti, 2A</t>
  </si>
  <si>
    <t>Direzione Regionale - UP Servizi Catastali</t>
  </si>
  <si>
    <t>Viale Ciamarra, 139/144</t>
  </si>
  <si>
    <t>Via Martini, 53</t>
  </si>
  <si>
    <t>Viale Oberdan, 16</t>
  </si>
  <si>
    <t>Via Enrico Fermi, 15</t>
  </si>
  <si>
    <t>carta</t>
  </si>
  <si>
    <t>DD.CC. ACC/.NORM./SAC/UFF. DIRETTORE</t>
  </si>
  <si>
    <t>VIA C. COLOMBO, 428</t>
  </si>
  <si>
    <t>DD.CC. AMMPC/PERS/AUDIT/AFF. LEG</t>
  </si>
  <si>
    <t>VIA GIORGIONE 159-163 Edificio 1/A</t>
  </si>
  <si>
    <t>CENTRO GESTIONE DOCUMENTALE</t>
  </si>
  <si>
    <t>VIA O. LICINI 12 - LOCALITA' LA RUSTICA</t>
  </si>
  <si>
    <t>Direzione Centrale</t>
  </si>
  <si>
    <t>Largo Leopardi, 5</t>
  </si>
  <si>
    <t>===</t>
  </si>
  <si>
    <t>TUBI FLUOR.</t>
  </si>
  <si>
    <t>Mq Uffici + Front-office</t>
  </si>
  <si>
    <t>080318</t>
  </si>
  <si>
    <t xml:space="preserve">Uffici </t>
  </si>
  <si>
    <t xml:space="preserve">Vani accessori </t>
  </si>
  <si>
    <t>N° addetti</t>
  </si>
  <si>
    <t>Ore settimanali</t>
  </si>
  <si>
    <t>N° addetti L. 407/90</t>
  </si>
  <si>
    <t>Totale addetti</t>
  </si>
  <si>
    <t>Totale ore settimanali</t>
  </si>
  <si>
    <t>Chilogrammi smaltiti</t>
  </si>
  <si>
    <t>DIREZIONI CENTRALI ENTRATE</t>
  </si>
  <si>
    <t>DIREZIONI CENTRALI TERRITORIO</t>
  </si>
  <si>
    <t>Uffici</t>
  </si>
  <si>
    <t>Front - office</t>
  </si>
  <si>
    <t xml:space="preserve">Vani accessori  </t>
  </si>
  <si>
    <t>RIFIUTI SPECIALI - smaltimento annuo</t>
  </si>
  <si>
    <t>DIREZIONE REGIONALE LAZIO - ENTRATE</t>
  </si>
  <si>
    <t>DIREZIONE REGIONALE LAZIO - TERRITORIO</t>
  </si>
  <si>
    <t>DIREZIONE REGIONALE SARDEGNA - ENTRATE</t>
  </si>
  <si>
    <t>DIREZIONE REGIONALE SARDEGNA - TERRITORIO</t>
  </si>
  <si>
    <t>Front Office</t>
  </si>
  <si>
    <t>N° dipendenti</t>
  </si>
  <si>
    <t>VIA STAZIONE N° 25</t>
  </si>
  <si>
    <t>OZIERI</t>
  </si>
  <si>
    <t>VIA DON MINZONI</t>
  </si>
  <si>
    <t>ALGHERO</t>
  </si>
  <si>
    <t>SPORTELLO DI OZIERI</t>
  </si>
  <si>
    <t>SPORTELLO DI SASSARI</t>
  </si>
  <si>
    <t>mq postazioni lavoro adiacenti archivio (cannone uffici)</t>
  </si>
  <si>
    <t>Mq Uffici + Front-office+
postazioni lavoro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</si>
</sst>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€&quot;\ * #,##0.00_-;\-&quot;€&quot;\ * #,##0.00_-;_-&quot;€&quot;\ * &quot;-&quot;??_-;_-@_-"/>
    <numFmt numFmtId="164" formatCode="_-[$€]\ * #,##0.00_-;\-[$€]\ * #,##0.00_-;_-[$€]\ 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0"/>
      <name val="Tahoma"/>
      <family val="2"/>
    </font>
    <font>
      <sz val="10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sz val="11"/>
      <color theme="1"/>
      <name val="Calibri"/>
      <family val="2"/>
    </font>
    <font>
      <sz val="9"/>
      <color rgb="FF000000"/>
      <name val="Calibri"/>
      <family val="2"/>
    </font>
    <font>
      <b/>
      <sz val="8"/>
      <name val="Tahoma"/>
      <family val="2"/>
    </font>
    <font>
      <b/>
      <i/>
      <sz val="9"/>
      <color indexed="8"/>
      <name val="Calibri"/>
      <family val="2"/>
    </font>
    <font>
      <b/>
      <i/>
      <sz val="9"/>
      <name val="Calibri"/>
      <family val="2"/>
    </font>
    <font>
      <sz val="9"/>
      <color theme="1"/>
      <name val="Calibri"/>
      <family val="2"/>
      <scheme val="minor"/>
    </font>
    <font>
      <b/>
      <sz val="9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i/>
      <sz val="9"/>
      <name val="Calibri"/>
      <family val="2"/>
    </font>
    <font>
      <sz val="10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rgb="FF000000"/>
      </patternFill>
    </fill>
    <fill>
      <patternFill patternType="solid">
        <fgColor indexed="41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</cellStyleXfs>
  <cellXfs count="483">
    <xf numFmtId="0" fontId="0" fillId="0" borderId="0" xfId="0"/>
    <xf numFmtId="4" fontId="0" fillId="0" borderId="0" xfId="0" applyNumberFormat="1"/>
    <xf numFmtId="0" fontId="2" fillId="0" borderId="0" xfId="0" applyFont="1"/>
    <xf numFmtId="0" fontId="2" fillId="0" borderId="2" xfId="0" applyFont="1" applyBorder="1"/>
    <xf numFmtId="0" fontId="0" fillId="0" borderId="0" xfId="0" applyAlignment="1">
      <alignment horizontal="center"/>
    </xf>
    <xf numFmtId="0" fontId="0" fillId="5" borderId="0" xfId="0" applyFill="1"/>
    <xf numFmtId="3" fontId="2" fillId="0" borderId="2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7" fillId="6" borderId="19" xfId="2" applyFont="1" applyFill="1" applyBorder="1" applyAlignment="1" applyProtection="1">
      <alignment horizontal="center" vertical="center" wrapText="1"/>
      <protection locked="0"/>
    </xf>
    <xf numFmtId="0" fontId="0" fillId="7" borderId="0" xfId="0" applyFill="1"/>
    <xf numFmtId="0" fontId="5" fillId="8" borderId="5" xfId="2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5" fillId="9" borderId="5" xfId="2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0" fillId="0" borderId="0" xfId="0"/>
    <xf numFmtId="0" fontId="14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4" fontId="0" fillId="0" borderId="0" xfId="0" applyNumberFormat="1" applyAlignment="1">
      <alignment horizontal="right" vertical="center"/>
    </xf>
    <xf numFmtId="0" fontId="15" fillId="3" borderId="13" xfId="0" applyFont="1" applyFill="1" applyBorder="1" applyAlignment="1" applyProtection="1">
      <alignment horizontal="center" vertical="center" wrapText="1"/>
      <protection locked="0"/>
    </xf>
    <xf numFmtId="0" fontId="15" fillId="3" borderId="14" xfId="0" applyFont="1" applyFill="1" applyBorder="1" applyAlignment="1" applyProtection="1">
      <alignment horizontal="center" vertical="center" wrapText="1"/>
      <protection locked="0"/>
    </xf>
    <xf numFmtId="0" fontId="15" fillId="4" borderId="13" xfId="0" applyFont="1" applyFill="1" applyBorder="1" applyAlignment="1" applyProtection="1">
      <alignment horizontal="center" vertical="center" wrapText="1"/>
      <protection locked="0"/>
    </xf>
    <xf numFmtId="0" fontId="15" fillId="4" borderId="14" xfId="0" applyFont="1" applyFill="1" applyBorder="1" applyAlignment="1" applyProtection="1">
      <alignment horizontal="center" vertical="center" wrapText="1"/>
      <protection locked="0"/>
    </xf>
    <xf numFmtId="0" fontId="16" fillId="4" borderId="14" xfId="0" applyFont="1" applyFill="1" applyBorder="1" applyAlignment="1" applyProtection="1">
      <alignment vertical="center" wrapText="1"/>
      <protection locked="0"/>
    </xf>
    <xf numFmtId="0" fontId="15" fillId="4" borderId="15" xfId="0" applyFont="1" applyFill="1" applyBorder="1" applyAlignment="1" applyProtection="1">
      <alignment horizontal="center" vertical="center" wrapText="1"/>
      <protection locked="0"/>
    </xf>
    <xf numFmtId="0" fontId="0" fillId="0" borderId="29" xfId="0" applyFont="1" applyFill="1" applyBorder="1" applyAlignment="1" applyProtection="1">
      <alignment horizontal="center" vertical="center" wrapText="1"/>
      <protection locked="0"/>
    </xf>
    <xf numFmtId="0" fontId="0" fillId="0" borderId="28" xfId="0" applyFont="1" applyFill="1" applyBorder="1" applyAlignment="1" applyProtection="1">
      <alignment horizontal="center" vertical="center" wrapText="1"/>
      <protection locked="0"/>
    </xf>
    <xf numFmtId="0" fontId="0" fillId="0" borderId="28" xfId="0" applyFill="1" applyBorder="1" applyAlignment="1" applyProtection="1">
      <alignment horizontal="center" vertical="center" wrapText="1"/>
      <protection locked="0"/>
    </xf>
    <xf numFmtId="0" fontId="0" fillId="0" borderId="30" xfId="0" applyFont="1" applyFill="1" applyBorder="1" applyAlignment="1" applyProtection="1">
      <alignment horizontal="center" vertical="center" wrapText="1"/>
      <protection locked="0"/>
    </xf>
    <xf numFmtId="4" fontId="4" fillId="0" borderId="28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29" xfId="2" applyFont="1" applyFill="1" applyBorder="1" applyAlignment="1" applyProtection="1">
      <alignment horizontal="center" vertical="center" wrapText="1"/>
      <protection locked="0"/>
    </xf>
    <xf numFmtId="0" fontId="4" fillId="0" borderId="28" xfId="0" applyFont="1" applyFill="1" applyBorder="1" applyAlignment="1" applyProtection="1">
      <alignment horizontal="center" vertical="center" wrapText="1"/>
      <protection locked="0"/>
    </xf>
    <xf numFmtId="0" fontId="8" fillId="0" borderId="31" xfId="2" applyFont="1" applyFill="1" applyBorder="1" applyAlignment="1" applyProtection="1">
      <alignment horizontal="center" vertical="center"/>
      <protection locked="0"/>
    </xf>
    <xf numFmtId="3" fontId="3" fillId="0" borderId="28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Alignment="1">
      <alignment horizontal="left" vertical="center"/>
    </xf>
    <xf numFmtId="0" fontId="15" fillId="3" borderId="15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Border="1"/>
    <xf numFmtId="0" fontId="0" fillId="0" borderId="0" xfId="0" applyFill="1" applyBorder="1"/>
    <xf numFmtId="0" fontId="2" fillId="0" borderId="0" xfId="0" applyFont="1" applyBorder="1"/>
    <xf numFmtId="0" fontId="7" fillId="8" borderId="6" xfId="2" applyFont="1" applyFill="1" applyBorder="1" applyAlignment="1" applyProtection="1">
      <alignment horizontal="center" vertical="center" wrapText="1"/>
      <protection locked="0"/>
    </xf>
    <xf numFmtId="0" fontId="7" fillId="8" borderId="7" xfId="2" applyFont="1" applyFill="1" applyBorder="1" applyAlignment="1" applyProtection="1">
      <alignment horizontal="center" vertical="center" wrapText="1"/>
      <protection locked="0"/>
    </xf>
    <xf numFmtId="0" fontId="7" fillId="8" borderId="8" xfId="2" applyFont="1" applyFill="1" applyBorder="1" applyAlignment="1" applyProtection="1">
      <alignment horizontal="center" vertical="center" wrapText="1"/>
      <protection locked="0"/>
    </xf>
    <xf numFmtId="3" fontId="4" fillId="8" borderId="7" xfId="0" applyNumberFormat="1" applyFont="1" applyFill="1" applyBorder="1" applyAlignment="1" applyProtection="1">
      <alignment horizontal="right" vertical="center" wrapText="1"/>
      <protection locked="0"/>
    </xf>
    <xf numFmtId="0" fontId="5" fillId="8" borderId="25" xfId="2" applyFont="1" applyFill="1" applyBorder="1" applyAlignment="1" applyProtection="1">
      <alignment horizontal="right" vertical="center"/>
      <protection locked="0"/>
    </xf>
    <xf numFmtId="0" fontId="0" fillId="8" borderId="7" xfId="0" applyFill="1" applyBorder="1" applyAlignment="1" applyProtection="1">
      <alignment horizontal="center" vertical="center" wrapText="1"/>
      <protection locked="0"/>
    </xf>
    <xf numFmtId="0" fontId="0" fillId="8" borderId="7" xfId="0" applyNumberFormat="1" applyFont="1" applyFill="1" applyBorder="1" applyAlignment="1" applyProtection="1">
      <alignment vertical="center" wrapText="1"/>
      <protection locked="0"/>
    </xf>
    <xf numFmtId="0" fontId="0" fillId="8" borderId="7" xfId="0" applyFont="1" applyFill="1" applyBorder="1" applyAlignment="1" applyProtection="1">
      <alignment horizontal="center" vertical="center" wrapText="1"/>
      <protection locked="0"/>
    </xf>
    <xf numFmtId="0" fontId="0" fillId="8" borderId="6" xfId="0" applyFill="1" applyBorder="1" applyAlignment="1" applyProtection="1">
      <alignment horizontal="center" vertical="center" wrapText="1"/>
      <protection locked="0"/>
    </xf>
    <xf numFmtId="0" fontId="0" fillId="8" borderId="7" xfId="0" applyFont="1" applyFill="1" applyBorder="1" applyAlignment="1" applyProtection="1">
      <alignment vertical="center" wrapText="1"/>
      <protection locked="0"/>
    </xf>
    <xf numFmtId="0" fontId="0" fillId="8" borderId="8" xfId="0" applyFont="1" applyFill="1" applyBorder="1" applyAlignment="1" applyProtection="1">
      <alignment horizontal="center" vertical="center" wrapText="1"/>
      <protection locked="0"/>
    </xf>
    <xf numFmtId="0" fontId="7" fillId="8" borderId="13" xfId="2" applyFont="1" applyFill="1" applyBorder="1" applyAlignment="1" applyProtection="1">
      <alignment horizontal="center" vertical="center" wrapText="1"/>
      <protection locked="0"/>
    </xf>
    <xf numFmtId="0" fontId="7" fillId="8" borderId="14" xfId="2" applyFont="1" applyFill="1" applyBorder="1" applyAlignment="1" applyProtection="1">
      <alignment horizontal="center" vertical="center" wrapText="1"/>
      <protection locked="0"/>
    </xf>
    <xf numFmtId="0" fontId="7" fillId="8" borderId="15" xfId="2" applyFont="1" applyFill="1" applyBorder="1" applyAlignment="1" applyProtection="1">
      <alignment horizontal="center" vertical="center" wrapText="1"/>
      <protection locked="0"/>
    </xf>
    <xf numFmtId="0" fontId="5" fillId="8" borderId="33" xfId="2" applyFont="1" applyFill="1" applyBorder="1" applyAlignment="1" applyProtection="1">
      <alignment horizontal="right" vertical="center"/>
      <protection locked="0"/>
    </xf>
    <xf numFmtId="0" fontId="0" fillId="8" borderId="14" xfId="0" applyFont="1" applyFill="1" applyBorder="1" applyAlignment="1" applyProtection="1">
      <alignment horizontal="center" vertical="center" wrapText="1"/>
      <protection locked="0"/>
    </xf>
    <xf numFmtId="0" fontId="0" fillId="8" borderId="13" xfId="0" applyFont="1" applyFill="1" applyBorder="1" applyAlignment="1" applyProtection="1">
      <alignment horizontal="center" vertical="center" wrapText="1"/>
      <protection locked="0"/>
    </xf>
    <xf numFmtId="0" fontId="0" fillId="8" borderId="14" xfId="0" applyFill="1" applyBorder="1" applyAlignment="1" applyProtection="1">
      <alignment horizontal="center" vertical="center" wrapText="1"/>
      <protection locked="0"/>
    </xf>
    <xf numFmtId="0" fontId="0" fillId="8" borderId="15" xfId="0" applyFont="1" applyFill="1" applyBorder="1" applyAlignment="1" applyProtection="1">
      <alignment horizontal="center" vertical="center" wrapText="1"/>
      <protection locked="0"/>
    </xf>
    <xf numFmtId="0" fontId="7" fillId="9" borderId="5" xfId="2" applyFont="1" applyFill="1" applyBorder="1" applyAlignment="1" applyProtection="1">
      <alignment horizontal="center" vertical="center" wrapText="1"/>
      <protection locked="0"/>
    </xf>
    <xf numFmtId="0" fontId="7" fillId="9" borderId="12" xfId="2" applyFont="1" applyFill="1" applyBorder="1" applyAlignment="1" applyProtection="1">
      <alignment horizontal="center" vertical="center" wrapText="1"/>
      <protection locked="0"/>
    </xf>
    <xf numFmtId="3" fontId="4" fillId="9" borderId="5" xfId="0" applyNumberFormat="1" applyFont="1" applyFill="1" applyBorder="1" applyAlignment="1" applyProtection="1">
      <alignment horizontal="right" vertical="center" wrapText="1"/>
      <protection locked="0"/>
    </xf>
    <xf numFmtId="0" fontId="5" fillId="9" borderId="32" xfId="2" applyFont="1" applyFill="1" applyBorder="1" applyAlignment="1" applyProtection="1">
      <alignment horizontal="right" vertical="center"/>
      <protection locked="0"/>
    </xf>
    <xf numFmtId="0" fontId="0" fillId="9" borderId="11" xfId="0" applyFont="1" applyFill="1" applyBorder="1" applyAlignment="1" applyProtection="1">
      <alignment horizontal="center" vertical="center" wrapText="1"/>
      <protection locked="0"/>
    </xf>
    <xf numFmtId="0" fontId="0" fillId="9" borderId="5" xfId="0" applyFont="1" applyFill="1" applyBorder="1" applyAlignment="1" applyProtection="1">
      <alignment horizontal="center" vertical="center" wrapText="1"/>
      <protection locked="0"/>
    </xf>
    <xf numFmtId="0" fontId="0" fillId="9" borderId="5" xfId="0" applyFill="1" applyBorder="1" applyAlignment="1" applyProtection="1">
      <alignment horizontal="center" vertical="center" wrapText="1"/>
      <protection locked="0"/>
    </xf>
    <xf numFmtId="0" fontId="0" fillId="9" borderId="12" xfId="0" applyFont="1" applyFill="1" applyBorder="1" applyAlignment="1" applyProtection="1">
      <alignment horizontal="center" vertical="center" wrapText="1"/>
      <protection locked="0"/>
    </xf>
    <xf numFmtId="0" fontId="7" fillId="9" borderId="14" xfId="2" applyFont="1" applyFill="1" applyBorder="1" applyAlignment="1" applyProtection="1">
      <alignment horizontal="center" vertical="center" wrapText="1"/>
      <protection locked="0"/>
    </xf>
    <xf numFmtId="0" fontId="0" fillId="9" borderId="14" xfId="0" applyNumberFormat="1" applyFont="1" applyFill="1" applyBorder="1" applyAlignment="1" applyProtection="1">
      <alignment vertical="center" wrapText="1"/>
      <protection locked="0"/>
    </xf>
    <xf numFmtId="0" fontId="5" fillId="8" borderId="13" xfId="2" applyFont="1" applyFill="1" applyBorder="1" applyAlignment="1" applyProtection="1">
      <alignment horizontal="center" vertical="center" wrapText="1"/>
      <protection locked="0"/>
    </xf>
    <xf numFmtId="0" fontId="5" fillId="8" borderId="14" xfId="2" applyFont="1" applyFill="1" applyBorder="1" applyAlignment="1" applyProtection="1">
      <alignment horizontal="center" vertical="center" wrapText="1"/>
      <protection locked="0"/>
    </xf>
    <xf numFmtId="0" fontId="0" fillId="8" borderId="14" xfId="0" applyNumberFormat="1" applyFont="1" applyFill="1" applyBorder="1" applyAlignment="1" applyProtection="1">
      <alignment vertical="center" wrapText="1"/>
      <protection locked="0"/>
    </xf>
    <xf numFmtId="0" fontId="7" fillId="8" borderId="5" xfId="2" applyFont="1" applyFill="1" applyBorder="1" applyAlignment="1" applyProtection="1">
      <alignment horizontal="center" vertical="center" wrapText="1"/>
      <protection locked="0"/>
    </xf>
    <xf numFmtId="3" fontId="4" fillId="8" borderId="5" xfId="0" applyNumberFormat="1" applyFont="1" applyFill="1" applyBorder="1" applyAlignment="1" applyProtection="1">
      <alignment horizontal="right" vertical="center" wrapText="1"/>
      <protection locked="0"/>
    </xf>
    <xf numFmtId="0" fontId="0" fillId="8" borderId="5" xfId="0" applyNumberFormat="1" applyFont="1" applyFill="1" applyBorder="1" applyAlignment="1" applyProtection="1">
      <alignment vertical="center" wrapText="1"/>
      <protection locked="0"/>
    </xf>
    <xf numFmtId="0" fontId="0" fillId="8" borderId="5" xfId="0" applyFont="1" applyFill="1" applyBorder="1" applyAlignment="1" applyProtection="1">
      <alignment vertical="center" wrapText="1"/>
      <protection locked="0"/>
    </xf>
    <xf numFmtId="0" fontId="0" fillId="8" borderId="5" xfId="0" applyFill="1" applyBorder="1" applyAlignment="1" applyProtection="1">
      <alignment horizontal="center" vertical="center" wrapText="1"/>
      <protection locked="0"/>
    </xf>
    <xf numFmtId="0" fontId="0" fillId="8" borderId="5" xfId="0" applyFont="1" applyFill="1" applyBorder="1" applyAlignment="1" applyProtection="1">
      <alignment horizontal="center" vertical="center" wrapText="1"/>
      <protection locked="0"/>
    </xf>
    <xf numFmtId="0" fontId="0" fillId="8" borderId="12" xfId="0" applyFont="1" applyFill="1" applyBorder="1" applyAlignment="1" applyProtection="1">
      <alignment horizontal="center" vertical="center" wrapText="1"/>
      <protection locked="0"/>
    </xf>
    <xf numFmtId="0" fontId="7" fillId="8" borderId="4" xfId="2" applyFont="1" applyFill="1" applyBorder="1" applyAlignment="1" applyProtection="1">
      <alignment horizontal="center" vertical="center" wrapText="1"/>
      <protection locked="0"/>
    </xf>
    <xf numFmtId="0" fontId="0" fillId="8" borderId="5" xfId="0" applyFill="1" applyBorder="1"/>
    <xf numFmtId="0" fontId="0" fillId="9" borderId="5" xfId="0" applyNumberFormat="1" applyFont="1" applyFill="1" applyBorder="1" applyAlignment="1" applyProtection="1">
      <alignment vertical="center" wrapText="1"/>
      <protection locked="0"/>
    </xf>
    <xf numFmtId="0" fontId="0" fillId="9" borderId="5" xfId="0" applyFont="1" applyFill="1" applyBorder="1" applyAlignment="1" applyProtection="1">
      <alignment vertical="center" wrapText="1"/>
      <protection locked="0"/>
    </xf>
    <xf numFmtId="0" fontId="0" fillId="9" borderId="5" xfId="0" applyFill="1" applyBorder="1"/>
    <xf numFmtId="0" fontId="7" fillId="9" borderId="4" xfId="2" applyFont="1" applyFill="1" applyBorder="1" applyAlignment="1" applyProtection="1">
      <alignment horizontal="center" vertical="center" wrapText="1"/>
      <protection locked="0"/>
    </xf>
    <xf numFmtId="3" fontId="4" fillId="8" borderId="5" xfId="0" applyNumberFormat="1" applyFont="1" applyFill="1" applyBorder="1" applyAlignment="1" applyProtection="1">
      <alignment vertical="center" wrapText="1"/>
      <protection locked="0"/>
    </xf>
    <xf numFmtId="3" fontId="4" fillId="9" borderId="5" xfId="0" applyNumberFormat="1" applyFont="1" applyFill="1" applyBorder="1" applyAlignment="1" applyProtection="1">
      <alignment vertical="center" wrapText="1"/>
      <protection locked="0"/>
    </xf>
    <xf numFmtId="0" fontId="7" fillId="8" borderId="11" xfId="2" applyFont="1" applyFill="1" applyBorder="1" applyAlignment="1" applyProtection="1">
      <alignment horizontal="center" vertical="center" wrapText="1"/>
      <protection locked="0"/>
    </xf>
    <xf numFmtId="0" fontId="7" fillId="9" borderId="11" xfId="2" applyFont="1" applyFill="1" applyBorder="1" applyAlignment="1" applyProtection="1">
      <alignment horizontal="center" vertical="center" wrapText="1"/>
      <protection locked="0"/>
    </xf>
    <xf numFmtId="0" fontId="7" fillId="8" borderId="21" xfId="2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/>
    <xf numFmtId="0" fontId="7" fillId="8" borderId="22" xfId="2" applyFont="1" applyFill="1" applyBorder="1" applyAlignment="1" applyProtection="1">
      <alignment horizontal="center" vertical="center" wrapText="1"/>
      <protection locked="0"/>
    </xf>
    <xf numFmtId="0" fontId="7" fillId="9" borderId="22" xfId="2" applyFont="1" applyFill="1" applyBorder="1" applyAlignment="1" applyProtection="1">
      <alignment horizontal="center" vertical="center" wrapText="1"/>
      <protection locked="0"/>
    </xf>
    <xf numFmtId="0" fontId="7" fillId="8" borderId="12" xfId="2" applyFont="1" applyFill="1" applyBorder="1" applyAlignment="1" applyProtection="1">
      <alignment horizontal="center" vertical="center" wrapText="1"/>
      <protection locked="0"/>
    </xf>
    <xf numFmtId="0" fontId="7" fillId="9" borderId="13" xfId="2" applyFont="1" applyFill="1" applyBorder="1" applyAlignment="1" applyProtection="1">
      <alignment horizontal="center" vertical="center" wrapText="1"/>
      <protection locked="0"/>
    </xf>
    <xf numFmtId="0" fontId="7" fillId="9" borderId="15" xfId="2" applyFont="1" applyFill="1" applyBorder="1" applyAlignment="1" applyProtection="1">
      <alignment horizontal="center" vertical="center" wrapText="1"/>
      <protection locked="0"/>
    </xf>
    <xf numFmtId="3" fontId="4" fillId="8" borderId="7" xfId="0" applyNumberFormat="1" applyFont="1" applyFill="1" applyBorder="1" applyAlignment="1" applyProtection="1">
      <alignment vertical="center" wrapText="1"/>
      <protection locked="0"/>
    </xf>
    <xf numFmtId="3" fontId="4" fillId="9" borderId="14" xfId="0" applyNumberFormat="1" applyFont="1" applyFill="1" applyBorder="1" applyAlignment="1" applyProtection="1">
      <alignment vertical="center" wrapText="1"/>
      <protection locked="0"/>
    </xf>
    <xf numFmtId="0" fontId="5" fillId="0" borderId="30" xfId="0" applyFont="1" applyFill="1" applyBorder="1" applyAlignment="1" applyProtection="1">
      <alignment horizontal="center" vertical="center"/>
      <protection locked="0"/>
    </xf>
    <xf numFmtId="0" fontId="0" fillId="8" borderId="6" xfId="0" applyNumberFormat="1" applyFont="1" applyFill="1" applyBorder="1" applyAlignment="1" applyProtection="1">
      <alignment vertical="center" wrapText="1"/>
      <protection locked="0"/>
    </xf>
    <xf numFmtId="0" fontId="0" fillId="8" borderId="8" xfId="0" applyNumberFormat="1" applyFont="1" applyFill="1" applyBorder="1" applyAlignment="1" applyProtection="1">
      <alignment vertical="center" wrapText="1"/>
      <protection locked="0"/>
    </xf>
    <xf numFmtId="0" fontId="0" fillId="9" borderId="11" xfId="0" applyNumberFormat="1" applyFont="1" applyFill="1" applyBorder="1" applyAlignment="1" applyProtection="1">
      <alignment vertical="center" wrapText="1"/>
      <protection locked="0"/>
    </xf>
    <xf numFmtId="0" fontId="0" fillId="9" borderId="12" xfId="0" applyNumberFormat="1" applyFont="1" applyFill="1" applyBorder="1" applyAlignment="1" applyProtection="1">
      <alignment vertical="center" wrapText="1"/>
      <protection locked="0"/>
    </xf>
    <xf numFmtId="0" fontId="0" fillId="8" borderId="11" xfId="0" applyNumberFormat="1" applyFont="1" applyFill="1" applyBorder="1" applyAlignment="1" applyProtection="1">
      <alignment vertical="center" wrapText="1"/>
      <protection locked="0"/>
    </xf>
    <xf numFmtId="0" fontId="0" fillId="8" borderId="12" xfId="0" applyNumberFormat="1" applyFont="1" applyFill="1" applyBorder="1" applyAlignment="1" applyProtection="1">
      <alignment vertical="center" wrapText="1"/>
      <protection locked="0"/>
    </xf>
    <xf numFmtId="0" fontId="0" fillId="9" borderId="11" xfId="0" applyFill="1" applyBorder="1"/>
    <xf numFmtId="0" fontId="0" fillId="9" borderId="13" xfId="0" applyFill="1" applyBorder="1"/>
    <xf numFmtId="0" fontId="0" fillId="9" borderId="14" xfId="0" applyFill="1" applyBorder="1"/>
    <xf numFmtId="2" fontId="0" fillId="8" borderId="7" xfId="0" applyNumberFormat="1" applyFont="1" applyFill="1" applyBorder="1" applyAlignment="1" applyProtection="1">
      <alignment vertical="center" wrapText="1"/>
      <protection locked="0"/>
    </xf>
    <xf numFmtId="2" fontId="0" fillId="9" borderId="5" xfId="0" applyNumberFormat="1" applyFont="1" applyFill="1" applyBorder="1" applyAlignment="1" applyProtection="1">
      <alignment vertical="center" wrapText="1"/>
      <protection locked="0"/>
    </xf>
    <xf numFmtId="2" fontId="0" fillId="8" borderId="5" xfId="0" applyNumberFormat="1" applyFont="1" applyFill="1" applyBorder="1" applyAlignment="1" applyProtection="1">
      <alignment vertical="center" wrapText="1"/>
      <protection locked="0"/>
    </xf>
    <xf numFmtId="2" fontId="0" fillId="9" borderId="5" xfId="0" applyNumberFormat="1" applyFill="1" applyBorder="1"/>
    <xf numFmtId="2" fontId="0" fillId="9" borderId="14" xfId="0" applyNumberFormat="1" applyFill="1" applyBorder="1"/>
    <xf numFmtId="2" fontId="0" fillId="8" borderId="8" xfId="0" applyNumberFormat="1" applyFont="1" applyFill="1" applyBorder="1" applyAlignment="1" applyProtection="1">
      <alignment vertical="center" wrapText="1"/>
      <protection locked="0"/>
    </xf>
    <xf numFmtId="2" fontId="0" fillId="9" borderId="12" xfId="0" applyNumberFormat="1" applyFont="1" applyFill="1" applyBorder="1" applyAlignment="1" applyProtection="1">
      <alignment vertical="center" wrapText="1"/>
      <protection locked="0"/>
    </xf>
    <xf numFmtId="2" fontId="0" fillId="8" borderId="12" xfId="0" applyNumberFormat="1" applyFont="1" applyFill="1" applyBorder="1" applyAlignment="1" applyProtection="1">
      <alignment vertical="center" wrapText="1"/>
      <protection locked="0"/>
    </xf>
    <xf numFmtId="2" fontId="0" fillId="9" borderId="15" xfId="0" applyNumberFormat="1" applyFont="1" applyFill="1" applyBorder="1" applyAlignment="1" applyProtection="1">
      <alignment vertical="center" wrapText="1"/>
      <protection locked="0"/>
    </xf>
    <xf numFmtId="0" fontId="15" fillId="4" borderId="19" xfId="0" applyFont="1" applyFill="1" applyBorder="1" applyAlignment="1" applyProtection="1">
      <alignment horizontal="center" vertical="center" wrapText="1"/>
      <protection locked="0"/>
    </xf>
    <xf numFmtId="0" fontId="15" fillId="4" borderId="4" xfId="0" applyFont="1" applyFill="1" applyBorder="1" applyAlignment="1" applyProtection="1">
      <alignment horizontal="center" vertical="center" wrapText="1"/>
      <protection locked="0"/>
    </xf>
    <xf numFmtId="0" fontId="16" fillId="4" borderId="4" xfId="0" applyFont="1" applyFill="1" applyBorder="1" applyAlignment="1" applyProtection="1">
      <alignment vertical="center" wrapText="1"/>
      <protection locked="0"/>
    </xf>
    <xf numFmtId="0" fontId="15" fillId="4" borderId="22" xfId="0" applyFont="1" applyFill="1" applyBorder="1" applyAlignment="1" applyProtection="1">
      <alignment horizontal="center" vertical="center" wrapText="1"/>
      <protection locked="0"/>
    </xf>
    <xf numFmtId="49" fontId="0" fillId="0" borderId="29" xfId="0" applyNumberFormat="1" applyFill="1" applyBorder="1" applyAlignment="1" applyProtection="1">
      <alignment horizontal="center" vertical="center" wrapText="1"/>
      <protection locked="0"/>
    </xf>
    <xf numFmtId="49" fontId="0" fillId="8" borderId="6" xfId="0" applyNumberFormat="1" applyFill="1" applyBorder="1" applyAlignment="1" applyProtection="1">
      <alignment horizontal="center" vertical="center" wrapText="1"/>
      <protection locked="0"/>
    </xf>
    <xf numFmtId="49" fontId="0" fillId="9" borderId="11" xfId="0" applyNumberFormat="1" applyFill="1" applyBorder="1" applyAlignment="1" applyProtection="1">
      <alignment horizontal="center" vertical="center" wrapText="1"/>
      <protection locked="0"/>
    </xf>
    <xf numFmtId="49" fontId="0" fillId="8" borderId="11" xfId="0" applyNumberFormat="1" applyFill="1" applyBorder="1" applyAlignment="1" applyProtection="1">
      <alignment horizontal="center" vertical="center" wrapText="1"/>
      <protection locked="0"/>
    </xf>
    <xf numFmtId="49" fontId="0" fillId="9" borderId="13" xfId="0" applyNumberFormat="1" applyFill="1" applyBorder="1" applyAlignment="1" applyProtection="1">
      <alignment horizontal="center" vertical="center" wrapText="1"/>
      <protection locked="0"/>
    </xf>
    <xf numFmtId="0" fontId="0" fillId="9" borderId="14" xfId="0" applyFill="1" applyBorder="1" applyAlignment="1" applyProtection="1">
      <alignment horizontal="center" vertical="center" wrapText="1"/>
      <protection locked="0"/>
    </xf>
    <xf numFmtId="0" fontId="0" fillId="9" borderId="14" xfId="0" applyFont="1" applyFill="1" applyBorder="1" applyAlignment="1" applyProtection="1">
      <alignment horizontal="center" vertical="center" wrapText="1"/>
      <protection locked="0"/>
    </xf>
    <xf numFmtId="0" fontId="0" fillId="9" borderId="15" xfId="0" applyFont="1" applyFill="1" applyBorder="1" applyAlignment="1" applyProtection="1">
      <alignment horizontal="center" vertical="center" wrapText="1"/>
      <protection locked="0"/>
    </xf>
    <xf numFmtId="0" fontId="8" fillId="0" borderId="30" xfId="0" applyFont="1" applyFill="1" applyBorder="1" applyAlignment="1" applyProtection="1">
      <alignment horizontal="center" vertical="center"/>
      <protection locked="0"/>
    </xf>
    <xf numFmtId="0" fontId="17" fillId="3" borderId="13" xfId="0" applyFont="1" applyFill="1" applyBorder="1" applyAlignment="1" applyProtection="1">
      <alignment horizontal="center" vertical="center" wrapText="1"/>
      <protection locked="0"/>
    </xf>
    <xf numFmtId="0" fontId="17" fillId="3" borderId="14" xfId="0" applyFont="1" applyFill="1" applyBorder="1" applyAlignment="1" applyProtection="1">
      <alignment horizontal="center" vertical="center" wrapText="1"/>
      <protection locked="0"/>
    </xf>
    <xf numFmtId="3" fontId="0" fillId="8" borderId="5" xfId="0" applyNumberFormat="1" applyFill="1" applyBorder="1"/>
    <xf numFmtId="0" fontId="5" fillId="9" borderId="4" xfId="2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/>
    <xf numFmtId="0" fontId="5" fillId="9" borderId="11" xfId="2" applyFont="1" applyFill="1" applyBorder="1" applyAlignment="1" applyProtection="1">
      <alignment horizontal="center" vertical="center" wrapText="1"/>
      <protection locked="0"/>
    </xf>
    <xf numFmtId="0" fontId="0" fillId="9" borderId="12" xfId="0" applyFont="1" applyFill="1" applyBorder="1" applyAlignment="1" applyProtection="1">
      <alignment vertical="center" wrapText="1"/>
      <protection locked="0"/>
    </xf>
    <xf numFmtId="0" fontId="5" fillId="8" borderId="11" xfId="2" applyFont="1" applyFill="1" applyBorder="1" applyAlignment="1" applyProtection="1">
      <alignment horizontal="center" vertical="center" wrapText="1"/>
      <protection locked="0"/>
    </xf>
    <xf numFmtId="0" fontId="0" fillId="8" borderId="12" xfId="0" applyFill="1" applyBorder="1"/>
    <xf numFmtId="0" fontId="5" fillId="9" borderId="21" xfId="2" applyFont="1" applyFill="1" applyBorder="1" applyAlignment="1" applyProtection="1">
      <alignment horizontal="center" vertical="center" wrapText="1"/>
      <protection locked="0"/>
    </xf>
    <xf numFmtId="0" fontId="0" fillId="9" borderId="12" xfId="0" applyFill="1" applyBorder="1"/>
    <xf numFmtId="0" fontId="0" fillId="8" borderId="12" xfId="0" applyFill="1" applyBorder="1" applyAlignment="1">
      <alignment horizontal="center" vertical="center"/>
    </xf>
    <xf numFmtId="0" fontId="0" fillId="8" borderId="14" xfId="0" applyFill="1" applyBorder="1"/>
    <xf numFmtId="0" fontId="0" fillId="8" borderId="15" xfId="0" applyFill="1" applyBorder="1"/>
    <xf numFmtId="0" fontId="5" fillId="8" borderId="6" xfId="2" applyFont="1" applyFill="1" applyBorder="1" applyAlignment="1" applyProtection="1">
      <alignment horizontal="center" vertical="center" wrapText="1"/>
      <protection locked="0"/>
    </xf>
    <xf numFmtId="0" fontId="5" fillId="8" borderId="7" xfId="2" applyFont="1" applyFill="1" applyBorder="1" applyAlignment="1" applyProtection="1">
      <alignment horizontal="center" vertical="center" wrapText="1"/>
      <protection locked="0"/>
    </xf>
    <xf numFmtId="0" fontId="0" fillId="8" borderId="11" xfId="0" applyFill="1" applyBorder="1"/>
    <xf numFmtId="0" fontId="0" fillId="8" borderId="13" xfId="0" applyFill="1" applyBorder="1"/>
    <xf numFmtId="0" fontId="0" fillId="8" borderId="15" xfId="0" applyNumberFormat="1" applyFont="1" applyFill="1" applyBorder="1" applyAlignment="1" applyProtection="1">
      <alignment vertical="center" wrapText="1"/>
      <protection locked="0"/>
    </xf>
    <xf numFmtId="0" fontId="0" fillId="8" borderId="6" xfId="0" applyFont="1" applyFill="1" applyBorder="1" applyAlignment="1" applyProtection="1">
      <alignment vertical="center" wrapText="1"/>
      <protection locked="0"/>
    </xf>
    <xf numFmtId="0" fontId="0" fillId="8" borderId="8" xfId="0" applyFont="1" applyFill="1" applyBorder="1" applyAlignment="1" applyProtection="1">
      <alignment vertical="center" wrapText="1"/>
      <protection locked="0"/>
    </xf>
    <xf numFmtId="0" fontId="0" fillId="9" borderId="11" xfId="0" applyFont="1" applyFill="1" applyBorder="1" applyAlignment="1" applyProtection="1">
      <alignment vertical="center" wrapText="1"/>
      <protection locked="0"/>
    </xf>
    <xf numFmtId="0" fontId="0" fillId="8" borderId="11" xfId="0" applyFont="1" applyFill="1" applyBorder="1" applyAlignment="1" applyProtection="1">
      <alignment horizontal="right" vertical="center" wrapText="1"/>
      <protection locked="0"/>
    </xf>
    <xf numFmtId="0" fontId="0" fillId="8" borderId="5" xfId="0" applyFill="1" applyBorder="1" applyAlignment="1" applyProtection="1">
      <alignment horizontal="right" vertical="center" wrapText="1"/>
      <protection locked="0"/>
    </xf>
    <xf numFmtId="0" fontId="0" fillId="8" borderId="5" xfId="0" applyNumberFormat="1" applyFont="1" applyFill="1" applyBorder="1" applyAlignment="1" applyProtection="1">
      <alignment horizontal="right" vertical="center" wrapText="1"/>
      <protection locked="0"/>
    </xf>
    <xf numFmtId="0" fontId="0" fillId="8" borderId="5" xfId="0" applyFont="1" applyFill="1" applyBorder="1" applyAlignment="1" applyProtection="1">
      <alignment horizontal="right" vertical="center" wrapText="1"/>
      <protection locked="0"/>
    </xf>
    <xf numFmtId="0" fontId="0" fillId="9" borderId="11" xfId="0" applyFont="1" applyFill="1" applyBorder="1" applyAlignment="1" applyProtection="1">
      <alignment horizontal="right" vertical="center" wrapText="1"/>
      <protection locked="0"/>
    </xf>
    <xf numFmtId="0" fontId="0" fillId="9" borderId="5" xfId="0" applyFont="1" applyFill="1" applyBorder="1" applyAlignment="1" applyProtection="1">
      <alignment horizontal="right" vertical="center" wrapText="1"/>
      <protection locked="0"/>
    </xf>
    <xf numFmtId="0" fontId="0" fillId="9" borderId="5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39" xfId="0" applyFont="1" applyFill="1" applyBorder="1" applyAlignment="1" applyProtection="1">
      <alignment horizontal="left" vertical="center" wrapText="1"/>
      <protection locked="0"/>
    </xf>
    <xf numFmtId="0" fontId="3" fillId="0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Fill="1" applyBorder="1" applyAlignment="1" applyProtection="1">
      <alignment horizontal="center" vertical="center" wrapText="1"/>
      <protection locked="0"/>
    </xf>
    <xf numFmtId="0" fontId="0" fillId="8" borderId="6" xfId="0" applyFont="1" applyFill="1" applyBorder="1" applyAlignment="1" applyProtection="1">
      <alignment horizontal="right" vertical="center" wrapText="1"/>
      <protection locked="0"/>
    </xf>
    <xf numFmtId="0" fontId="0" fillId="8" borderId="7" xfId="0" applyFill="1" applyBorder="1" applyAlignment="1" applyProtection="1">
      <alignment horizontal="right" vertical="center" wrapText="1"/>
      <protection locked="0"/>
    </xf>
    <xf numFmtId="0" fontId="0" fillId="8" borderId="7" xfId="0" applyNumberFormat="1" applyFont="1" applyFill="1" applyBorder="1" applyAlignment="1" applyProtection="1">
      <alignment horizontal="right" vertical="center" wrapText="1"/>
      <protection locked="0"/>
    </xf>
    <xf numFmtId="0" fontId="0" fillId="8" borderId="7" xfId="0" applyFont="1" applyFill="1" applyBorder="1" applyAlignment="1" applyProtection="1">
      <alignment horizontal="right" vertical="center" wrapText="1"/>
      <protection locked="0"/>
    </xf>
    <xf numFmtId="0" fontId="0" fillId="8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9" borderId="12" xfId="0" applyNumberFormat="1" applyFont="1" applyFill="1" applyBorder="1" applyAlignment="1" applyProtection="1">
      <alignment horizontal="right" vertical="center" wrapText="1"/>
      <protection locked="0"/>
    </xf>
    <xf numFmtId="0" fontId="0" fillId="8" borderId="12" xfId="0" applyNumberFormat="1" applyFont="1" applyFill="1" applyBorder="1" applyAlignment="1" applyProtection="1">
      <alignment horizontal="right" vertical="center" wrapText="1"/>
      <protection locked="0"/>
    </xf>
    <xf numFmtId="0" fontId="0" fillId="8" borderId="11" xfId="0" applyFill="1" applyBorder="1" applyAlignment="1" applyProtection="1">
      <alignment horizontal="center" vertical="center" wrapText="1"/>
      <protection locked="0"/>
    </xf>
    <xf numFmtId="0" fontId="5" fillId="6" borderId="4" xfId="2" applyFont="1" applyFill="1" applyBorder="1" applyAlignment="1" applyProtection="1">
      <alignment horizontal="center" vertical="center" wrapText="1"/>
      <protection locked="0"/>
    </xf>
    <xf numFmtId="0" fontId="8" fillId="0" borderId="38" xfId="2" applyFont="1" applyFill="1" applyBorder="1" applyAlignment="1" applyProtection="1">
      <alignment horizontal="center" vertical="center"/>
      <protection locked="0"/>
    </xf>
    <xf numFmtId="0" fontId="11" fillId="0" borderId="39" xfId="2" applyFont="1" applyFill="1" applyBorder="1" applyAlignment="1" applyProtection="1">
      <alignment horizontal="left" vertical="center" wrapText="1"/>
      <protection locked="0"/>
    </xf>
    <xf numFmtId="3" fontId="3" fillId="0" borderId="3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Fill="1" applyBorder="1" applyAlignment="1" applyProtection="1">
      <alignment horizontal="center" vertical="center" wrapText="1"/>
    </xf>
    <xf numFmtId="0" fontId="0" fillId="0" borderId="39" xfId="0" applyNumberFormat="1" applyFill="1" applyBorder="1" applyAlignment="1" applyProtection="1">
      <alignment vertical="center" wrapText="1"/>
      <protection locked="0"/>
    </xf>
    <xf numFmtId="0" fontId="2" fillId="0" borderId="35" xfId="0" applyFont="1" applyBorder="1"/>
    <xf numFmtId="0" fontId="5" fillId="6" borderId="36" xfId="2" applyFont="1" applyFill="1" applyBorder="1" applyAlignment="1" applyProtection="1">
      <alignment horizontal="center" vertical="center" wrapText="1"/>
      <protection locked="0"/>
    </xf>
    <xf numFmtId="0" fontId="5" fillId="6" borderId="27" xfId="2" applyFont="1" applyFill="1" applyBorder="1" applyAlignment="1" applyProtection="1">
      <alignment horizontal="center" vertical="center" wrapText="1"/>
      <protection locked="0"/>
    </xf>
    <xf numFmtId="0" fontId="7" fillId="6" borderId="40" xfId="2" applyFont="1" applyFill="1" applyBorder="1" applyAlignment="1" applyProtection="1">
      <alignment horizontal="center" vertical="center" wrapText="1"/>
      <protection locked="0"/>
    </xf>
    <xf numFmtId="0" fontId="7" fillId="6" borderId="42" xfId="2" applyFont="1" applyFill="1" applyBorder="1" applyAlignment="1" applyProtection="1">
      <alignment horizontal="center" vertical="center" wrapText="1"/>
      <protection locked="0"/>
    </xf>
    <xf numFmtId="0" fontId="5" fillId="6" borderId="21" xfId="2" applyFont="1" applyFill="1" applyBorder="1" applyAlignment="1" applyProtection="1">
      <alignment horizontal="center" vertical="center" wrapText="1"/>
      <protection locked="0"/>
    </xf>
    <xf numFmtId="0" fontId="7" fillId="6" borderId="37" xfId="2" applyFont="1" applyFill="1" applyBorder="1" applyAlignment="1" applyProtection="1">
      <alignment horizontal="center" vertical="center" wrapText="1"/>
      <protection locked="0"/>
    </xf>
    <xf numFmtId="0" fontId="7" fillId="6" borderId="22" xfId="2" applyFont="1" applyFill="1" applyBorder="1" applyAlignment="1" applyProtection="1">
      <alignment horizontal="center" vertical="center" wrapText="1"/>
      <protection locked="0"/>
    </xf>
    <xf numFmtId="0" fontId="0" fillId="0" borderId="39" xfId="0" applyFont="1" applyFill="1" applyBorder="1" applyAlignment="1" applyProtection="1">
      <alignment horizontal="center" vertical="center" wrapText="1"/>
      <protection locked="0"/>
    </xf>
    <xf numFmtId="0" fontId="9" fillId="8" borderId="6" xfId="0" applyNumberFormat="1" applyFont="1" applyFill="1" applyBorder="1" applyAlignment="1" applyProtection="1">
      <alignment horizontal="right" vertical="center" wrapText="1"/>
      <protection locked="0"/>
    </xf>
    <xf numFmtId="0" fontId="9" fillId="8" borderId="7" xfId="0" applyNumberFormat="1" applyFont="1" applyFill="1" applyBorder="1" applyAlignment="1" applyProtection="1">
      <alignment horizontal="right" vertical="center" wrapText="1"/>
      <protection locked="0"/>
    </xf>
    <xf numFmtId="0" fontId="0" fillId="8" borderId="6" xfId="0" applyNumberFormat="1" applyFill="1" applyBorder="1" applyAlignment="1" applyProtection="1">
      <alignment vertical="center" wrapText="1"/>
      <protection locked="0"/>
    </xf>
    <xf numFmtId="0" fontId="9" fillId="8" borderId="7" xfId="0" applyFont="1" applyFill="1" applyBorder="1" applyAlignment="1">
      <alignment horizontal="center" vertical="center"/>
    </xf>
    <xf numFmtId="0" fontId="10" fillId="8" borderId="7" xfId="0" applyFont="1" applyFill="1" applyBorder="1" applyAlignment="1">
      <alignment horizontal="center" vertical="center" wrapText="1"/>
    </xf>
    <xf numFmtId="0" fontId="9" fillId="8" borderId="8" xfId="0" applyFont="1" applyFill="1" applyBorder="1" applyAlignment="1">
      <alignment horizontal="center" vertical="center"/>
    </xf>
    <xf numFmtId="0" fontId="9" fillId="8" borderId="11" xfId="0" applyFont="1" applyFill="1" applyBorder="1" applyAlignment="1">
      <alignment horizontal="right"/>
    </xf>
    <xf numFmtId="0" fontId="9" fillId="8" borderId="5" xfId="0" applyFont="1" applyFill="1" applyBorder="1" applyAlignment="1">
      <alignment horizontal="right"/>
    </xf>
    <xf numFmtId="0" fontId="0" fillId="8" borderId="5" xfId="0" applyFill="1" applyBorder="1" applyAlignment="1">
      <alignment horizontal="right"/>
    </xf>
    <xf numFmtId="0" fontId="0" fillId="8" borderId="11" xfId="0" applyNumberFormat="1" applyFill="1" applyBorder="1" applyAlignment="1" applyProtection="1">
      <alignment vertical="center" wrapText="1"/>
      <protection locked="0"/>
    </xf>
    <xf numFmtId="0" fontId="9" fillId="8" borderId="5" xfId="0" applyFont="1" applyFill="1" applyBorder="1" applyAlignment="1">
      <alignment horizontal="center" vertical="center"/>
    </xf>
    <xf numFmtId="0" fontId="10" fillId="8" borderId="5" xfId="0" applyFont="1" applyFill="1" applyBorder="1" applyAlignment="1">
      <alignment horizontal="center" vertical="center" wrapText="1"/>
    </xf>
    <xf numFmtId="0" fontId="9" fillId="8" borderId="12" xfId="0" applyFont="1" applyFill="1" applyBorder="1" applyAlignment="1">
      <alignment horizontal="center" vertical="center"/>
    </xf>
    <xf numFmtId="0" fontId="5" fillId="12" borderId="21" xfId="2" applyFont="1" applyFill="1" applyBorder="1" applyAlignment="1" applyProtection="1">
      <alignment horizontal="center" vertical="center" wrapText="1"/>
      <protection locked="0"/>
    </xf>
    <xf numFmtId="0" fontId="5" fillId="12" borderId="4" xfId="2" applyFont="1" applyFill="1" applyBorder="1" applyAlignment="1" applyProtection="1">
      <alignment horizontal="center" vertical="center" wrapText="1"/>
      <protection locked="0"/>
    </xf>
    <xf numFmtId="0" fontId="7" fillId="12" borderId="19" xfId="2" applyFont="1" applyFill="1" applyBorder="1" applyAlignment="1" applyProtection="1">
      <alignment horizontal="center" vertical="center" wrapText="1"/>
      <protection locked="0"/>
    </xf>
    <xf numFmtId="0" fontId="7" fillId="12" borderId="37" xfId="2" applyFont="1" applyFill="1" applyBorder="1" applyAlignment="1" applyProtection="1">
      <alignment horizontal="center" vertical="center" wrapText="1"/>
      <protection locked="0"/>
    </xf>
    <xf numFmtId="0" fontId="9" fillId="9" borderId="11" xfId="0" applyNumberFormat="1" applyFont="1" applyFill="1" applyBorder="1" applyAlignment="1" applyProtection="1">
      <alignment horizontal="right" vertical="center" wrapText="1"/>
      <protection locked="0"/>
    </xf>
    <xf numFmtId="0" fontId="9" fillId="9" borderId="5" xfId="0" applyNumberFormat="1" applyFont="1" applyFill="1" applyBorder="1" applyAlignment="1" applyProtection="1">
      <alignment horizontal="right" vertical="center" wrapText="1"/>
      <protection locked="0"/>
    </xf>
    <xf numFmtId="0" fontId="0" fillId="9" borderId="11" xfId="0" applyNumberFormat="1" applyFill="1" applyBorder="1" applyAlignment="1" applyProtection="1">
      <alignment vertical="center" wrapText="1"/>
      <protection locked="0"/>
    </xf>
    <xf numFmtId="0" fontId="9" fillId="9" borderId="5" xfId="0" applyFont="1" applyFill="1" applyBorder="1" applyAlignment="1">
      <alignment horizontal="center" vertical="center"/>
    </xf>
    <xf numFmtId="0" fontId="10" fillId="9" borderId="5" xfId="0" applyFont="1" applyFill="1" applyBorder="1" applyAlignment="1">
      <alignment horizontal="center" vertical="center" wrapText="1"/>
    </xf>
    <xf numFmtId="0" fontId="9" fillId="9" borderId="12" xfId="0" applyFont="1" applyFill="1" applyBorder="1" applyAlignment="1">
      <alignment horizontal="center" vertical="center"/>
    </xf>
    <xf numFmtId="0" fontId="5" fillId="12" borderId="11" xfId="2" applyFont="1" applyFill="1" applyBorder="1" applyAlignment="1" applyProtection="1">
      <alignment horizontal="center" vertical="center" wrapText="1"/>
      <protection locked="0"/>
    </xf>
    <xf numFmtId="0" fontId="5" fillId="12" borderId="5" xfId="2" applyFont="1" applyFill="1" applyBorder="1" applyAlignment="1" applyProtection="1">
      <alignment horizontal="center" vertical="center" wrapText="1"/>
      <protection locked="0"/>
    </xf>
    <xf numFmtId="0" fontId="9" fillId="9" borderId="11" xfId="0" applyFont="1" applyFill="1" applyBorder="1" applyAlignment="1">
      <alignment horizontal="right"/>
    </xf>
    <xf numFmtId="0" fontId="9" fillId="9" borderId="5" xfId="0" applyFont="1" applyFill="1" applyBorder="1" applyAlignment="1">
      <alignment horizontal="right"/>
    </xf>
    <xf numFmtId="0" fontId="0" fillId="9" borderId="5" xfId="0" applyFill="1" applyBorder="1" applyAlignment="1">
      <alignment horizontal="right"/>
    </xf>
    <xf numFmtId="0" fontId="5" fillId="12" borderId="13" xfId="2" applyFont="1" applyFill="1" applyBorder="1" applyAlignment="1" applyProtection="1">
      <alignment horizontal="center" vertical="center" wrapText="1"/>
      <protection locked="0"/>
    </xf>
    <xf numFmtId="0" fontId="5" fillId="12" borderId="14" xfId="2" applyFont="1" applyFill="1" applyBorder="1" applyAlignment="1" applyProtection="1">
      <alignment horizontal="center" vertical="center" wrapText="1"/>
      <protection locked="0"/>
    </xf>
    <xf numFmtId="0" fontId="7" fillId="12" borderId="18" xfId="2" applyFont="1" applyFill="1" applyBorder="1" applyAlignment="1" applyProtection="1">
      <alignment horizontal="center" vertical="center" wrapText="1"/>
      <protection locked="0"/>
    </xf>
    <xf numFmtId="0" fontId="7" fillId="12" borderId="33" xfId="2" applyFont="1" applyFill="1" applyBorder="1" applyAlignment="1" applyProtection="1">
      <alignment horizontal="center" vertical="center" wrapText="1"/>
      <protection locked="0"/>
    </xf>
    <xf numFmtId="0" fontId="9" fillId="9" borderId="13" xfId="0" applyFont="1" applyFill="1" applyBorder="1" applyAlignment="1">
      <alignment horizontal="right"/>
    </xf>
    <xf numFmtId="0" fontId="9" fillId="9" borderId="14" xfId="0" applyFont="1" applyFill="1" applyBorder="1" applyAlignment="1">
      <alignment horizontal="right"/>
    </xf>
    <xf numFmtId="0" fontId="0" fillId="9" borderId="14" xfId="0" applyFill="1" applyBorder="1" applyAlignment="1">
      <alignment horizontal="right"/>
    </xf>
    <xf numFmtId="0" fontId="0" fillId="9" borderId="14" xfId="0" applyFont="1" applyFill="1" applyBorder="1" applyAlignment="1" applyProtection="1">
      <alignment horizontal="right" vertical="center" wrapText="1"/>
      <protection locked="0"/>
    </xf>
    <xf numFmtId="0" fontId="0" fillId="9" borderId="14" xfId="0" applyNumberFormat="1" applyFont="1" applyFill="1" applyBorder="1" applyAlignment="1" applyProtection="1">
      <alignment horizontal="right" vertical="center" wrapText="1"/>
      <protection locked="0"/>
    </xf>
    <xf numFmtId="0" fontId="0" fillId="9" borderId="15" xfId="0" applyNumberFormat="1" applyFont="1" applyFill="1" applyBorder="1" applyAlignment="1" applyProtection="1">
      <alignment horizontal="right" vertical="center" wrapText="1"/>
      <protection locked="0"/>
    </xf>
    <xf numFmtId="0" fontId="0" fillId="9" borderId="13" xfId="0" applyNumberFormat="1" applyFill="1" applyBorder="1" applyAlignment="1" applyProtection="1">
      <alignment vertical="center" wrapText="1"/>
      <protection locked="0"/>
    </xf>
    <xf numFmtId="0" fontId="9" fillId="9" borderId="14" xfId="0" applyFont="1" applyFill="1" applyBorder="1" applyAlignment="1">
      <alignment horizontal="center" vertical="center"/>
    </xf>
    <xf numFmtId="0" fontId="10" fillId="9" borderId="14" xfId="0" applyFont="1" applyFill="1" applyBorder="1" applyAlignment="1">
      <alignment horizontal="center" vertical="center" wrapText="1"/>
    </xf>
    <xf numFmtId="0" fontId="9" fillId="9" borderId="15" xfId="0" applyFont="1" applyFill="1" applyBorder="1" applyAlignment="1">
      <alignment horizontal="center" vertical="center"/>
    </xf>
    <xf numFmtId="0" fontId="4" fillId="9" borderId="5" xfId="0" applyFont="1" applyFill="1" applyBorder="1" applyAlignment="1">
      <alignment horizontal="center" vertical="center"/>
    </xf>
    <xf numFmtId="0" fontId="17" fillId="9" borderId="5" xfId="0" applyFont="1" applyFill="1" applyBorder="1" applyAlignment="1">
      <alignment horizontal="center" vertical="center" wrapText="1"/>
    </xf>
    <xf numFmtId="0" fontId="4" fillId="9" borderId="12" xfId="0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 applyProtection="1">
      <alignment vertical="center" wrapText="1"/>
      <protection locked="0"/>
    </xf>
    <xf numFmtId="0" fontId="0" fillId="0" borderId="5" xfId="0" applyFont="1" applyFill="1" applyBorder="1" applyAlignment="1" applyProtection="1">
      <alignment vertical="center" wrapText="1"/>
      <protection locked="0"/>
    </xf>
    <xf numFmtId="0" fontId="0" fillId="0" borderId="5" xfId="0" applyFont="1" applyFill="1" applyBorder="1" applyAlignment="1" applyProtection="1">
      <alignment vertical="center" wrapText="1"/>
    </xf>
    <xf numFmtId="0" fontId="8" fillId="0" borderId="43" xfId="0" applyFont="1" applyFill="1" applyBorder="1" applyAlignment="1" applyProtection="1">
      <alignment horizontal="right" vertical="center"/>
      <protection locked="0"/>
    </xf>
    <xf numFmtId="0" fontId="0" fillId="0" borderId="4" xfId="0" applyNumberFormat="1" applyFont="1" applyFill="1" applyBorder="1" applyAlignment="1" applyProtection="1">
      <alignment vertical="center" wrapText="1"/>
      <protection locked="0"/>
    </xf>
    <xf numFmtId="0" fontId="0" fillId="0" borderId="4" xfId="0" applyFont="1" applyFill="1" applyBorder="1" applyAlignment="1" applyProtection="1">
      <alignment vertical="center" wrapText="1"/>
      <protection locked="0"/>
    </xf>
    <xf numFmtId="0" fontId="0" fillId="0" borderId="4" xfId="0" applyFont="1" applyFill="1" applyBorder="1" applyAlignment="1" applyProtection="1">
      <alignment vertical="center" wrapText="1"/>
    </xf>
    <xf numFmtId="0" fontId="0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wrapText="1"/>
    </xf>
    <xf numFmtId="3" fontId="5" fillId="8" borderId="7" xfId="2" applyNumberFormat="1" applyFont="1" applyFill="1" applyBorder="1" applyAlignment="1" applyProtection="1">
      <alignment horizontal="right" vertical="center"/>
      <protection locked="0"/>
    </xf>
    <xf numFmtId="3" fontId="5" fillId="8" borderId="6" xfId="2" applyNumberFormat="1" applyFont="1" applyFill="1" applyBorder="1" applyAlignment="1" applyProtection="1">
      <alignment horizontal="right" vertical="center"/>
      <protection locked="0"/>
    </xf>
    <xf numFmtId="3" fontId="5" fillId="8" borderId="17" xfId="2" applyNumberFormat="1" applyFont="1" applyFill="1" applyBorder="1" applyAlignment="1" applyProtection="1">
      <alignment horizontal="right" vertical="center"/>
      <protection locked="0"/>
    </xf>
    <xf numFmtId="3" fontId="5" fillId="9" borderId="11" xfId="2" applyNumberFormat="1" applyFont="1" applyFill="1" applyBorder="1" applyAlignment="1" applyProtection="1">
      <alignment horizontal="right" vertical="center"/>
      <protection locked="0"/>
    </xf>
    <xf numFmtId="3" fontId="5" fillId="9" borderId="9" xfId="2" applyNumberFormat="1" applyFont="1" applyFill="1" applyBorder="1" applyAlignment="1" applyProtection="1">
      <alignment horizontal="right" vertical="center"/>
      <protection locked="0"/>
    </xf>
    <xf numFmtId="3" fontId="5" fillId="9" borderId="5" xfId="2" applyNumberFormat="1" applyFont="1" applyFill="1" applyBorder="1" applyAlignment="1" applyProtection="1">
      <alignment horizontal="right" vertical="center"/>
      <protection locked="0"/>
    </xf>
    <xf numFmtId="3" fontId="5" fillId="8" borderId="13" xfId="2" applyNumberFormat="1" applyFont="1" applyFill="1" applyBorder="1" applyAlignment="1" applyProtection="1">
      <alignment horizontal="right" vertical="center"/>
      <protection locked="0"/>
    </xf>
    <xf numFmtId="3" fontId="5" fillId="8" borderId="18" xfId="2" applyNumberFormat="1" applyFont="1" applyFill="1" applyBorder="1" applyAlignment="1" applyProtection="1">
      <alignment horizontal="right" vertical="center"/>
      <protection locked="0"/>
    </xf>
    <xf numFmtId="3" fontId="5" fillId="8" borderId="14" xfId="2" applyNumberFormat="1" applyFont="1" applyFill="1" applyBorder="1" applyAlignment="1" applyProtection="1">
      <alignment horizontal="right" vertical="center"/>
      <protection locked="0"/>
    </xf>
    <xf numFmtId="0" fontId="0" fillId="9" borderId="5" xfId="0" applyFont="1" applyFill="1" applyBorder="1" applyAlignment="1" applyProtection="1">
      <alignment vertical="center" wrapText="1"/>
    </xf>
    <xf numFmtId="0" fontId="0" fillId="9" borderId="0" xfId="0" applyFill="1"/>
    <xf numFmtId="3" fontId="5" fillId="8" borderId="6" xfId="2" applyNumberFormat="1" applyFont="1" applyFill="1" applyBorder="1" applyAlignment="1" applyProtection="1">
      <alignment vertical="center"/>
      <protection locked="0"/>
    </xf>
    <xf numFmtId="3" fontId="5" fillId="8" borderId="7" xfId="2" applyNumberFormat="1" applyFont="1" applyFill="1" applyBorder="1" applyAlignment="1" applyProtection="1">
      <alignment vertical="center"/>
      <protection locked="0"/>
    </xf>
    <xf numFmtId="3" fontId="5" fillId="8" borderId="25" xfId="2" applyNumberFormat="1" applyFont="1" applyFill="1" applyBorder="1" applyAlignment="1" applyProtection="1">
      <alignment vertical="center"/>
      <protection locked="0"/>
    </xf>
    <xf numFmtId="3" fontId="5" fillId="9" borderId="11" xfId="2" applyNumberFormat="1" applyFont="1" applyFill="1" applyBorder="1" applyAlignment="1" applyProtection="1">
      <alignment vertical="center"/>
      <protection locked="0"/>
    </xf>
    <xf numFmtId="3" fontId="5" fillId="9" borderId="5" xfId="2" applyNumberFormat="1" applyFont="1" applyFill="1" applyBorder="1" applyAlignment="1" applyProtection="1">
      <alignment vertical="center"/>
      <protection locked="0"/>
    </xf>
    <xf numFmtId="3" fontId="5" fillId="9" borderId="32" xfId="2" applyNumberFormat="1" applyFont="1" applyFill="1" applyBorder="1" applyAlignment="1" applyProtection="1">
      <alignment vertical="center"/>
      <protection locked="0"/>
    </xf>
    <xf numFmtId="3" fontId="5" fillId="8" borderId="11" xfId="2" applyNumberFormat="1" applyFont="1" applyFill="1" applyBorder="1" applyAlignment="1" applyProtection="1">
      <alignment vertical="center"/>
      <protection locked="0"/>
    </xf>
    <xf numFmtId="3" fontId="5" fillId="8" borderId="5" xfId="2" applyNumberFormat="1" applyFont="1" applyFill="1" applyBorder="1" applyAlignment="1" applyProtection="1">
      <alignment vertical="center"/>
      <protection locked="0"/>
    </xf>
    <xf numFmtId="3" fontId="5" fillId="8" borderId="37" xfId="2" applyNumberFormat="1" applyFont="1" applyFill="1" applyBorder="1" applyAlignment="1" applyProtection="1">
      <alignment vertical="center"/>
      <protection locked="0"/>
    </xf>
    <xf numFmtId="3" fontId="5" fillId="8" borderId="32" xfId="2" applyNumberFormat="1" applyFont="1" applyFill="1" applyBorder="1" applyAlignment="1" applyProtection="1">
      <alignment vertical="center"/>
      <protection locked="0"/>
    </xf>
    <xf numFmtId="3" fontId="5" fillId="9" borderId="13" xfId="2" applyNumberFormat="1" applyFont="1" applyFill="1" applyBorder="1" applyAlignment="1" applyProtection="1">
      <alignment vertical="center"/>
      <protection locked="0"/>
    </xf>
    <xf numFmtId="3" fontId="5" fillId="9" borderId="14" xfId="2" applyNumberFormat="1" applyFont="1" applyFill="1" applyBorder="1" applyAlignment="1" applyProtection="1">
      <alignment vertical="center"/>
      <protection locked="0"/>
    </xf>
    <xf numFmtId="3" fontId="5" fillId="9" borderId="33" xfId="2" applyNumberFormat="1" applyFont="1" applyFill="1" applyBorder="1" applyAlignment="1" applyProtection="1">
      <alignment vertical="center"/>
      <protection locked="0"/>
    </xf>
    <xf numFmtId="3" fontId="0" fillId="0" borderId="2" xfId="0" applyNumberFormat="1" applyFont="1" applyBorder="1" applyAlignment="1">
      <alignment horizontal="center"/>
    </xf>
    <xf numFmtId="3" fontId="5" fillId="6" borderId="7" xfId="2" applyNumberFormat="1" applyFont="1" applyFill="1" applyBorder="1" applyAlignment="1" applyProtection="1">
      <alignment horizontal="right" vertical="center"/>
      <protection locked="0"/>
    </xf>
    <xf numFmtId="3" fontId="5" fillId="12" borderId="10" xfId="2" applyNumberFormat="1" applyFont="1" applyFill="1" applyBorder="1" applyAlignment="1" applyProtection="1">
      <alignment horizontal="right" vertical="center"/>
      <protection locked="0"/>
    </xf>
    <xf numFmtId="3" fontId="5" fillId="6" borderId="10" xfId="2" applyNumberFormat="1" applyFont="1" applyFill="1" applyBorder="1" applyAlignment="1" applyProtection="1">
      <alignment horizontal="right" vertical="center"/>
      <protection locked="0"/>
    </xf>
    <xf numFmtId="3" fontId="5" fillId="6" borderId="5" xfId="2" applyNumberFormat="1" applyFont="1" applyFill="1" applyBorder="1" applyAlignment="1" applyProtection="1">
      <alignment horizontal="right" vertical="center"/>
      <protection locked="0"/>
    </xf>
    <xf numFmtId="3" fontId="5" fillId="12" borderId="28" xfId="2" applyNumberFormat="1" applyFont="1" applyFill="1" applyBorder="1" applyAlignment="1" applyProtection="1">
      <alignment horizontal="right" vertical="center"/>
      <protection locked="0"/>
    </xf>
    <xf numFmtId="3" fontId="5" fillId="8" borderId="11" xfId="2" applyNumberFormat="1" applyFont="1" applyFill="1" applyBorder="1" applyAlignment="1" applyProtection="1">
      <alignment horizontal="right" vertical="center"/>
      <protection locked="0"/>
    </xf>
    <xf numFmtId="3" fontId="5" fillId="8" borderId="5" xfId="2" applyNumberFormat="1" applyFont="1" applyFill="1" applyBorder="1" applyAlignment="1" applyProtection="1">
      <alignment horizontal="right" vertical="center"/>
      <protection locked="0"/>
    </xf>
    <xf numFmtId="0" fontId="8" fillId="5" borderId="1" xfId="2" applyFont="1" applyFill="1" applyBorder="1" applyAlignment="1" applyProtection="1">
      <alignment horizontal="center" vertical="center" wrapText="1"/>
      <protection locked="0"/>
    </xf>
    <xf numFmtId="0" fontId="0" fillId="5" borderId="39" xfId="0" applyFill="1" applyBorder="1"/>
    <xf numFmtId="0" fontId="2" fillId="5" borderId="39" xfId="0" applyFont="1" applyFill="1" applyBorder="1"/>
    <xf numFmtId="0" fontId="0" fillId="5" borderId="35" xfId="0" applyFill="1" applyBorder="1"/>
    <xf numFmtId="3" fontId="0" fillId="9" borderId="5" xfId="0" applyNumberFormat="1" applyFill="1" applyBorder="1"/>
    <xf numFmtId="0" fontId="0" fillId="9" borderId="12" xfId="0" applyFill="1" applyBorder="1" applyAlignment="1">
      <alignment horizontal="center" vertical="center"/>
    </xf>
    <xf numFmtId="0" fontId="7" fillId="8" borderId="34" xfId="2" applyFont="1" applyFill="1" applyBorder="1" applyAlignment="1" applyProtection="1">
      <alignment horizontal="center" vertical="center" wrapText="1"/>
      <protection locked="0"/>
    </xf>
    <xf numFmtId="0" fontId="7" fillId="9" borderId="16" xfId="2" applyFont="1" applyFill="1" applyBorder="1" applyAlignment="1" applyProtection="1">
      <alignment horizontal="center" vertical="center" wrapText="1"/>
      <protection locked="0"/>
    </xf>
    <xf numFmtId="0" fontId="7" fillId="8" borderId="16" xfId="2" applyFont="1" applyFill="1" applyBorder="1" applyAlignment="1" applyProtection="1">
      <alignment horizontal="center" vertical="center" wrapText="1"/>
      <protection locked="0"/>
    </xf>
    <xf numFmtId="0" fontId="7" fillId="9" borderId="45" xfId="2" applyFont="1" applyFill="1" applyBorder="1" applyAlignment="1" applyProtection="1">
      <alignment horizontal="center" vertical="center" wrapText="1"/>
      <protection locked="0"/>
    </xf>
    <xf numFmtId="0" fontId="7" fillId="8" borderId="23" xfId="2" applyFont="1" applyFill="1" applyBorder="1" applyAlignment="1" applyProtection="1">
      <alignment horizontal="center" vertical="center" wrapText="1"/>
      <protection locked="0"/>
    </xf>
    <xf numFmtId="0" fontId="0" fillId="8" borderId="17" xfId="0" applyNumberFormat="1" applyFont="1" applyFill="1" applyBorder="1" applyAlignment="1" applyProtection="1">
      <alignment vertical="center" wrapText="1"/>
      <protection locked="0"/>
    </xf>
    <xf numFmtId="0" fontId="0" fillId="9" borderId="9" xfId="0" applyNumberFormat="1" applyFont="1" applyFill="1" applyBorder="1" applyAlignment="1" applyProtection="1">
      <alignment vertical="center" wrapText="1"/>
      <protection locked="0"/>
    </xf>
    <xf numFmtId="0" fontId="0" fillId="8" borderId="9" xfId="0" applyFill="1" applyBorder="1"/>
    <xf numFmtId="0" fontId="0" fillId="9" borderId="9" xfId="0" applyFill="1" applyBorder="1"/>
    <xf numFmtId="0" fontId="0" fillId="8" borderId="18" xfId="0" applyFill="1" applyBorder="1"/>
    <xf numFmtId="3" fontId="5" fillId="8" borderId="8" xfId="2" applyNumberFormat="1" applyFont="1" applyFill="1" applyBorder="1" applyAlignment="1" applyProtection="1">
      <alignment horizontal="right" vertical="center"/>
      <protection locked="0"/>
    </xf>
    <xf numFmtId="3" fontId="5" fillId="9" borderId="12" xfId="2" applyNumberFormat="1" applyFont="1" applyFill="1" applyBorder="1" applyAlignment="1" applyProtection="1">
      <alignment horizontal="right" vertical="center"/>
      <protection locked="0"/>
    </xf>
    <xf numFmtId="3" fontId="5" fillId="8" borderId="12" xfId="2" applyNumberFormat="1" applyFont="1" applyFill="1" applyBorder="1" applyAlignment="1" applyProtection="1">
      <alignment horizontal="right" vertical="center"/>
      <protection locked="0"/>
    </xf>
    <xf numFmtId="3" fontId="5" fillId="8" borderId="34" xfId="2" applyNumberFormat="1" applyFont="1" applyFill="1" applyBorder="1" applyAlignment="1" applyProtection="1">
      <alignment horizontal="right" vertical="center"/>
      <protection locked="0"/>
    </xf>
    <xf numFmtId="3" fontId="5" fillId="6" borderId="6" xfId="2" applyNumberFormat="1" applyFont="1" applyFill="1" applyBorder="1" applyAlignment="1" applyProtection="1">
      <alignment horizontal="right" vertical="center"/>
      <protection locked="0"/>
    </xf>
    <xf numFmtId="3" fontId="5" fillId="6" borderId="34" xfId="2" applyNumberFormat="1" applyFont="1" applyFill="1" applyBorder="1" applyAlignment="1" applyProtection="1">
      <alignment horizontal="right" vertical="center"/>
      <protection locked="0"/>
    </xf>
    <xf numFmtId="3" fontId="5" fillId="6" borderId="25" xfId="2" applyNumberFormat="1" applyFont="1" applyFill="1" applyBorder="1" applyAlignment="1" applyProtection="1">
      <alignment horizontal="right" vertical="center"/>
      <protection locked="0"/>
    </xf>
    <xf numFmtId="3" fontId="5" fillId="12" borderId="11" xfId="2" applyNumberFormat="1" applyFont="1" applyFill="1" applyBorder="1" applyAlignment="1" applyProtection="1">
      <alignment horizontal="right" vertical="center"/>
      <protection locked="0"/>
    </xf>
    <xf numFmtId="3" fontId="5" fillId="12" borderId="20" xfId="2" applyNumberFormat="1" applyFont="1" applyFill="1" applyBorder="1" applyAlignment="1" applyProtection="1">
      <alignment horizontal="right" vertical="center"/>
      <protection locked="0"/>
    </xf>
    <xf numFmtId="3" fontId="5" fillId="12" borderId="32" xfId="2" applyNumberFormat="1" applyFont="1" applyFill="1" applyBorder="1" applyAlignment="1" applyProtection="1">
      <alignment horizontal="right" vertical="center"/>
      <protection locked="0"/>
    </xf>
    <xf numFmtId="3" fontId="5" fillId="6" borderId="11" xfId="2" applyNumberFormat="1" applyFont="1" applyFill="1" applyBorder="1" applyAlignment="1" applyProtection="1">
      <alignment horizontal="right" vertical="center"/>
      <protection locked="0"/>
    </xf>
    <xf numFmtId="3" fontId="5" fillId="6" borderId="20" xfId="2" applyNumberFormat="1" applyFont="1" applyFill="1" applyBorder="1" applyAlignment="1" applyProtection="1">
      <alignment horizontal="right" vertical="center"/>
      <protection locked="0"/>
    </xf>
    <xf numFmtId="3" fontId="5" fillId="6" borderId="32" xfId="2" applyNumberFormat="1" applyFont="1" applyFill="1" applyBorder="1" applyAlignment="1" applyProtection="1">
      <alignment horizontal="right" vertical="center"/>
      <protection locked="0"/>
    </xf>
    <xf numFmtId="3" fontId="5" fillId="6" borderId="16" xfId="2" applyNumberFormat="1" applyFont="1" applyFill="1" applyBorder="1" applyAlignment="1" applyProtection="1">
      <alignment horizontal="right" vertical="center"/>
      <protection locked="0"/>
    </xf>
    <xf numFmtId="3" fontId="5" fillId="6" borderId="44" xfId="2" applyNumberFormat="1" applyFont="1" applyFill="1" applyBorder="1" applyAlignment="1" applyProtection="1">
      <alignment horizontal="right" vertical="center"/>
      <protection locked="0"/>
    </xf>
    <xf numFmtId="3" fontId="5" fillId="12" borderId="13" xfId="2" applyNumberFormat="1" applyFont="1" applyFill="1" applyBorder="1" applyAlignment="1" applyProtection="1">
      <alignment horizontal="right" vertical="center"/>
      <protection locked="0"/>
    </xf>
    <xf numFmtId="3" fontId="5" fillId="12" borderId="43" xfId="2" applyNumberFormat="1" applyFont="1" applyFill="1" applyBorder="1" applyAlignment="1" applyProtection="1">
      <alignment horizontal="right" vertical="center"/>
      <protection locked="0"/>
    </xf>
    <xf numFmtId="3" fontId="5" fillId="12" borderId="33" xfId="2" applyNumberFormat="1" applyFont="1" applyFill="1" applyBorder="1" applyAlignment="1" applyProtection="1">
      <alignment horizontal="right" vertical="center"/>
      <protection locked="0"/>
    </xf>
    <xf numFmtId="3" fontId="8" fillId="0" borderId="39" xfId="0" applyNumberFormat="1" applyFont="1" applyFill="1" applyBorder="1" applyAlignment="1" applyProtection="1">
      <alignment horizontal="center" vertical="center"/>
      <protection locked="0"/>
    </xf>
    <xf numFmtId="0" fontId="5" fillId="8" borderId="21" xfId="2" applyFont="1" applyFill="1" applyBorder="1" applyAlignment="1" applyProtection="1">
      <alignment horizontal="center" vertical="center" wrapText="1"/>
      <protection locked="0"/>
    </xf>
    <xf numFmtId="0" fontId="5" fillId="8" borderId="4" xfId="2" applyFont="1" applyFill="1" applyBorder="1" applyAlignment="1" applyProtection="1">
      <alignment horizontal="center" vertical="center" wrapText="1"/>
      <protection locked="0"/>
    </xf>
    <xf numFmtId="3" fontId="5" fillId="8" borderId="4" xfId="2" applyNumberFormat="1" applyFont="1" applyFill="1" applyBorder="1" applyAlignment="1" applyProtection="1">
      <alignment horizontal="right" vertical="center"/>
      <protection locked="0"/>
    </xf>
    <xf numFmtId="0" fontId="5" fillId="8" borderId="4" xfId="2" applyFont="1" applyFill="1" applyBorder="1" applyAlignment="1" applyProtection="1">
      <alignment horizontal="right" vertical="center"/>
      <protection locked="0"/>
    </xf>
    <xf numFmtId="0" fontId="0" fillId="8" borderId="4" xfId="0" applyNumberFormat="1" applyFont="1" applyFill="1" applyBorder="1" applyAlignment="1" applyProtection="1">
      <alignment vertical="center" wrapText="1"/>
      <protection locked="0"/>
    </xf>
    <xf numFmtId="0" fontId="0" fillId="8" borderId="4" xfId="0" applyFont="1" applyFill="1" applyBorder="1" applyAlignment="1" applyProtection="1">
      <alignment vertical="center" wrapText="1"/>
      <protection locked="0"/>
    </xf>
    <xf numFmtId="0" fontId="0" fillId="8" borderId="45" xfId="0" applyNumberFormat="1" applyFont="1" applyFill="1" applyBorder="1" applyAlignment="1" applyProtection="1">
      <alignment vertical="center" wrapText="1"/>
      <protection locked="0"/>
    </xf>
    <xf numFmtId="0" fontId="0" fillId="8" borderId="36" xfId="0" applyNumberFormat="1" applyFont="1" applyFill="1" applyBorder="1" applyAlignment="1" applyProtection="1">
      <alignment vertical="center" wrapText="1"/>
      <protection locked="0"/>
    </xf>
    <xf numFmtId="0" fontId="0" fillId="8" borderId="27" xfId="0" applyFont="1" applyFill="1" applyBorder="1" applyAlignment="1" applyProtection="1">
      <alignment vertical="center" wrapText="1"/>
      <protection locked="0"/>
    </xf>
    <xf numFmtId="0" fontId="0" fillId="8" borderId="27" xfId="0" quotePrefix="1" applyFont="1" applyFill="1" applyBorder="1" applyAlignment="1" applyProtection="1">
      <alignment horizontal="center" vertical="center" wrapText="1"/>
      <protection locked="0"/>
    </xf>
    <xf numFmtId="0" fontId="0" fillId="8" borderId="42" xfId="0" quotePrefix="1" applyFont="1" applyFill="1" applyBorder="1" applyAlignment="1" applyProtection="1">
      <alignment horizontal="center" vertical="center" wrapText="1"/>
      <protection locked="0"/>
    </xf>
    <xf numFmtId="0" fontId="7" fillId="0" borderId="1" xfId="2" applyFont="1" applyFill="1" applyBorder="1" applyAlignment="1" applyProtection="1">
      <alignment horizontal="left" vertical="center" wrapText="1"/>
      <protection locked="0"/>
    </xf>
    <xf numFmtId="0" fontId="7" fillId="0" borderId="2" xfId="2" applyFont="1" applyFill="1" applyBorder="1" applyAlignment="1" applyProtection="1">
      <alignment horizontal="left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4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2" xfId="0" applyNumberFormat="1" applyFont="1" applyFill="1" applyBorder="1" applyAlignment="1" applyProtection="1">
      <alignment vertical="center" wrapText="1"/>
      <protection locked="0"/>
    </xf>
    <xf numFmtId="0" fontId="0" fillId="0" borderId="2" xfId="0" applyFont="1" applyFill="1" applyBorder="1" applyAlignment="1" applyProtection="1">
      <alignment horizontal="center" vertical="center" wrapText="1"/>
      <protection locked="0"/>
    </xf>
    <xf numFmtId="0" fontId="0" fillId="0" borderId="2" xfId="0" applyNumberFormat="1" applyFont="1" applyFill="1" applyBorder="1" applyAlignment="1" applyProtection="1">
      <alignment vertical="center" wrapText="1"/>
      <protection locked="0"/>
    </xf>
    <xf numFmtId="0" fontId="0" fillId="0" borderId="2" xfId="0" applyFill="1" applyBorder="1" applyAlignment="1" applyProtection="1">
      <alignment horizontal="center" vertical="center" wrapText="1"/>
      <protection locked="0"/>
    </xf>
    <xf numFmtId="0" fontId="0" fillId="0" borderId="3" xfId="0" applyFont="1" applyFill="1" applyBorder="1" applyAlignment="1" applyProtection="1">
      <alignment horizontal="center" vertical="center" wrapText="1"/>
      <protection locked="0"/>
    </xf>
    <xf numFmtId="3" fontId="4" fillId="8" borderId="27" xfId="0" applyNumberFormat="1" applyFont="1" applyFill="1" applyBorder="1" applyAlignment="1" applyProtection="1">
      <alignment horizontal="right" vertical="center" wrapText="1"/>
      <protection locked="0"/>
    </xf>
    <xf numFmtId="3" fontId="4" fillId="8" borderId="28" xfId="0" applyNumberFormat="1" applyFont="1" applyFill="1" applyBorder="1" applyAlignment="1" applyProtection="1">
      <alignment horizontal="right" vertical="center" wrapText="1"/>
      <protection locked="0"/>
    </xf>
    <xf numFmtId="0" fontId="0" fillId="9" borderId="5" xfId="0" applyFill="1" applyBorder="1" applyAlignment="1" applyProtection="1">
      <alignment horizontal="right" vertical="center" wrapText="1"/>
      <protection locked="0"/>
    </xf>
    <xf numFmtId="0" fontId="0" fillId="9" borderId="11" xfId="0" applyFill="1" applyBorder="1" applyAlignment="1" applyProtection="1">
      <alignment horizontal="center" vertical="center" wrapText="1"/>
      <protection locked="0"/>
    </xf>
    <xf numFmtId="0" fontId="0" fillId="0" borderId="0" xfId="0"/>
    <xf numFmtId="0" fontId="7" fillId="13" borderId="5" xfId="2" applyFont="1" applyFill="1" applyBorder="1" applyAlignment="1" applyProtection="1">
      <alignment horizontal="center" vertical="center" wrapText="1"/>
      <protection locked="0"/>
    </xf>
    <xf numFmtId="0" fontId="0" fillId="0" borderId="5" xfId="0" applyFont="1" applyFill="1" applyBorder="1" applyAlignment="1" applyProtection="1">
      <alignment vertical="center" wrapText="1"/>
      <protection locked="0"/>
    </xf>
    <xf numFmtId="0" fontId="0" fillId="0" borderId="5" xfId="0" applyBorder="1"/>
    <xf numFmtId="0" fontId="3" fillId="0" borderId="47" xfId="0" applyFont="1" applyFill="1" applyBorder="1" applyAlignment="1" applyProtection="1">
      <alignment horizontal="left" vertical="center" wrapText="1"/>
      <protection locked="0"/>
    </xf>
    <xf numFmtId="0" fontId="3" fillId="0" borderId="48" xfId="0" applyFont="1" applyFill="1" applyBorder="1" applyAlignment="1" applyProtection="1">
      <alignment horizontal="left" vertical="center" wrapText="1"/>
      <protection locked="0"/>
    </xf>
    <xf numFmtId="0" fontId="3" fillId="0" borderId="48" xfId="0" applyFont="1" applyFill="1" applyBorder="1" applyAlignment="1" applyProtection="1">
      <alignment horizontal="center" vertical="center" wrapText="1"/>
      <protection locked="0"/>
    </xf>
    <xf numFmtId="0" fontId="7" fillId="13" borderId="11" xfId="2" applyFont="1" applyFill="1" applyBorder="1" applyAlignment="1" applyProtection="1">
      <alignment horizontal="center" vertical="center" wrapText="1"/>
      <protection locked="0"/>
    </xf>
    <xf numFmtId="0" fontId="7" fillId="8" borderId="34" xfId="2" applyFont="1" applyFill="1" applyBorder="1" applyAlignment="1" applyProtection="1">
      <alignment horizontal="center" vertical="center"/>
      <protection locked="0"/>
    </xf>
    <xf numFmtId="0" fontId="7" fillId="9" borderId="16" xfId="2" applyFont="1" applyFill="1" applyBorder="1" applyAlignment="1" applyProtection="1">
      <alignment horizontal="center" vertical="center"/>
      <protection locked="0"/>
    </xf>
    <xf numFmtId="0" fontId="7" fillId="8" borderId="16" xfId="2" applyFont="1" applyFill="1" applyBorder="1" applyAlignment="1" applyProtection="1">
      <alignment horizontal="center" vertical="center"/>
      <protection locked="0"/>
    </xf>
    <xf numFmtId="0" fontId="7" fillId="13" borderId="16" xfId="2" applyFont="1" applyFill="1" applyBorder="1" applyAlignment="1" applyProtection="1">
      <alignment horizontal="center" vertical="center"/>
      <protection locked="0"/>
    </xf>
    <xf numFmtId="0" fontId="7" fillId="8" borderId="23" xfId="2" applyFont="1" applyFill="1" applyBorder="1" applyAlignment="1" applyProtection="1">
      <alignment horizontal="center" vertical="center"/>
      <protection locked="0"/>
    </xf>
    <xf numFmtId="3" fontId="3" fillId="0" borderId="48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48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48" xfId="0" applyNumberFormat="1" applyFont="1" applyFill="1" applyBorder="1" applyAlignment="1" applyProtection="1">
      <alignment horizontal="right" vertical="center"/>
      <protection locked="0"/>
    </xf>
    <xf numFmtId="4" fontId="5" fillId="13" borderId="5" xfId="2" applyNumberFormat="1" applyFont="1" applyFill="1" applyBorder="1" applyAlignment="1" applyProtection="1">
      <alignment horizontal="right" vertical="center"/>
      <protection locked="0"/>
    </xf>
    <xf numFmtId="4" fontId="5" fillId="13" borderId="11" xfId="2" applyNumberFormat="1" applyFont="1" applyFill="1" applyBorder="1" applyAlignment="1" applyProtection="1">
      <alignment horizontal="right" vertical="center"/>
      <protection locked="0"/>
    </xf>
    <xf numFmtId="0" fontId="5" fillId="8" borderId="13" xfId="2" applyFont="1" applyFill="1" applyBorder="1" applyAlignment="1" applyProtection="1">
      <alignment horizontal="right" vertical="center" wrapText="1"/>
      <protection locked="0"/>
    </xf>
    <xf numFmtId="0" fontId="5" fillId="8" borderId="14" xfId="2" applyFont="1" applyFill="1" applyBorder="1" applyAlignment="1" applyProtection="1">
      <alignment horizontal="right" vertical="center" wrapText="1"/>
      <protection locked="0"/>
    </xf>
    <xf numFmtId="3" fontId="5" fillId="9" borderId="16" xfId="2" applyNumberFormat="1" applyFont="1" applyFill="1" applyBorder="1" applyAlignment="1" applyProtection="1">
      <alignment horizontal="right" vertical="center"/>
      <protection locked="0"/>
    </xf>
    <xf numFmtId="3" fontId="5" fillId="8" borderId="16" xfId="2" applyNumberFormat="1" applyFont="1" applyFill="1" applyBorder="1" applyAlignment="1" applyProtection="1">
      <alignment horizontal="right" vertical="center"/>
      <protection locked="0"/>
    </xf>
    <xf numFmtId="0" fontId="5" fillId="13" borderId="16" xfId="2" applyFont="1" applyFill="1" applyBorder="1" applyAlignment="1" applyProtection="1">
      <alignment horizontal="right" vertical="center"/>
      <protection locked="0"/>
    </xf>
    <xf numFmtId="0" fontId="5" fillId="8" borderId="23" xfId="2" applyFont="1" applyFill="1" applyBorder="1" applyAlignment="1" applyProtection="1">
      <alignment horizontal="right" vertical="center" wrapText="1"/>
      <protection locked="0"/>
    </xf>
    <xf numFmtId="0" fontId="15" fillId="3" borderId="21" xfId="0" applyFont="1" applyFill="1" applyBorder="1" applyAlignment="1" applyProtection="1">
      <alignment horizontal="center" vertical="center" wrapText="1"/>
      <protection locked="0"/>
    </xf>
    <xf numFmtId="0" fontId="15" fillId="3" borderId="22" xfId="0" applyFont="1" applyFill="1" applyBorder="1" applyAlignment="1" applyProtection="1">
      <alignment horizontal="center" vertical="center" wrapText="1"/>
      <protection locked="0"/>
    </xf>
    <xf numFmtId="0" fontId="2" fillId="0" borderId="48" xfId="0" applyFont="1" applyFill="1" applyBorder="1" applyAlignment="1" applyProtection="1">
      <alignment horizontal="right" vertical="center" wrapText="1"/>
      <protection locked="0"/>
    </xf>
    <xf numFmtId="0" fontId="2" fillId="0" borderId="48" xfId="0" applyFont="1" applyFill="1" applyBorder="1" applyAlignment="1" applyProtection="1">
      <alignment horizontal="right" vertical="center" wrapText="1"/>
    </xf>
    <xf numFmtId="0" fontId="19" fillId="8" borderId="14" xfId="0" applyFont="1" applyFill="1" applyBorder="1" applyAlignment="1" applyProtection="1">
      <alignment horizontal="right" vertical="center" wrapText="1"/>
      <protection locked="0"/>
    </xf>
    <xf numFmtId="0" fontId="19" fillId="8" borderId="14" xfId="0" applyFont="1" applyFill="1" applyBorder="1" applyAlignment="1">
      <alignment horizontal="right"/>
    </xf>
    <xf numFmtId="0" fontId="0" fillId="8" borderId="34" xfId="0" applyNumberFormat="1" applyFont="1" applyFill="1" applyBorder="1" applyAlignment="1" applyProtection="1">
      <alignment horizontal="right" vertical="center" wrapText="1"/>
      <protection locked="0"/>
    </xf>
    <xf numFmtId="0" fontId="0" fillId="9" borderId="16" xfId="0" applyNumberFormat="1" applyFont="1" applyFill="1" applyBorder="1" applyAlignment="1" applyProtection="1">
      <alignment horizontal="right" vertical="center" wrapText="1"/>
      <protection locked="0"/>
    </xf>
    <xf numFmtId="0" fontId="0" fillId="8" borderId="16" xfId="0" applyNumberFormat="1" applyFont="1" applyFill="1" applyBorder="1" applyAlignment="1" applyProtection="1">
      <alignment horizontal="right" vertical="center" wrapText="1"/>
      <protection locked="0"/>
    </xf>
    <xf numFmtId="0" fontId="0" fillId="8" borderId="16" xfId="0" applyFill="1" applyBorder="1" applyAlignment="1">
      <alignment horizontal="right"/>
    </xf>
    <xf numFmtId="0" fontId="19" fillId="8" borderId="23" xfId="0" applyFont="1" applyFill="1" applyBorder="1" applyAlignment="1">
      <alignment horizontal="right"/>
    </xf>
    <xf numFmtId="0" fontId="15" fillId="4" borderId="21" xfId="0" applyFont="1" applyFill="1" applyBorder="1" applyAlignment="1" applyProtection="1">
      <alignment horizontal="center" vertical="center" wrapText="1"/>
      <protection locked="0"/>
    </xf>
    <xf numFmtId="0" fontId="2" fillId="0" borderId="48" xfId="0" applyFont="1" applyFill="1" applyBorder="1" applyAlignment="1" applyProtection="1">
      <alignment horizontal="center" vertical="center" wrapText="1"/>
      <protection locked="0"/>
    </xf>
    <xf numFmtId="0" fontId="2" fillId="0" borderId="49" xfId="0" applyFont="1" applyFill="1" applyBorder="1" applyAlignment="1" applyProtection="1">
      <alignment horizontal="center" vertical="center" wrapText="1"/>
      <protection locked="0"/>
    </xf>
    <xf numFmtId="0" fontId="0" fillId="8" borderId="11" xfId="0" applyFont="1" applyFill="1" applyBorder="1" applyAlignment="1" applyProtection="1">
      <alignment horizontal="center" vertical="center" wrapText="1"/>
      <protection locked="0"/>
    </xf>
    <xf numFmtId="0" fontId="19" fillId="8" borderId="13" xfId="0" applyFont="1" applyFill="1" applyBorder="1" applyAlignment="1" applyProtection="1">
      <alignment horizontal="center" vertical="center" wrapText="1"/>
      <protection locked="0"/>
    </xf>
    <xf numFmtId="0" fontId="19" fillId="8" borderId="14" xfId="0" applyFont="1" applyFill="1" applyBorder="1" applyAlignment="1" applyProtection="1">
      <alignment vertical="center" wrapText="1"/>
      <protection locked="0"/>
    </xf>
    <xf numFmtId="0" fontId="19" fillId="8" borderId="14" xfId="0" applyFont="1" applyFill="1" applyBorder="1"/>
    <xf numFmtId="0" fontId="19" fillId="8" borderId="14" xfId="0" applyFont="1" applyFill="1" applyBorder="1" applyAlignment="1" applyProtection="1">
      <alignment horizontal="center" vertical="center" wrapText="1"/>
      <protection locked="0"/>
    </xf>
    <xf numFmtId="0" fontId="19" fillId="8" borderId="15" xfId="0" applyFont="1" applyFill="1" applyBorder="1" applyAlignment="1" applyProtection="1">
      <alignment horizontal="center" vertical="center" wrapText="1"/>
      <protection locked="0"/>
    </xf>
    <xf numFmtId="3" fontId="5" fillId="5" borderId="5" xfId="2" applyNumberFormat="1" applyFont="1" applyFill="1" applyBorder="1" applyAlignment="1" applyProtection="1">
      <alignment horizontal="right" vertical="center"/>
      <protection locked="0"/>
    </xf>
    <xf numFmtId="3" fontId="5" fillId="8" borderId="21" xfId="2" applyNumberFormat="1" applyFont="1" applyFill="1" applyBorder="1" applyAlignment="1" applyProtection="1">
      <alignment horizontal="right" vertical="center"/>
      <protection locked="0"/>
    </xf>
    <xf numFmtId="3" fontId="5" fillId="8" borderId="22" xfId="2" applyNumberFormat="1" applyFont="1" applyFill="1" applyBorder="1" applyAlignment="1" applyProtection="1">
      <alignment horizontal="right" vertical="center"/>
      <protection locked="0"/>
    </xf>
    <xf numFmtId="3" fontId="0" fillId="5" borderId="1" xfId="0" applyNumberFormat="1" applyFill="1" applyBorder="1"/>
    <xf numFmtId="3" fontId="0" fillId="5" borderId="2" xfId="0" applyNumberFormat="1" applyFill="1" applyBorder="1"/>
    <xf numFmtId="3" fontId="8" fillId="5" borderId="2" xfId="2" applyNumberFormat="1" applyFont="1" applyFill="1" applyBorder="1" applyAlignment="1" applyProtection="1">
      <alignment horizontal="right" vertical="center"/>
      <protection locked="0"/>
    </xf>
    <xf numFmtId="3" fontId="2" fillId="5" borderId="3" xfId="0" applyNumberFormat="1" applyFont="1" applyFill="1" applyBorder="1"/>
    <xf numFmtId="0" fontId="13" fillId="4" borderId="1" xfId="0" applyFont="1" applyFill="1" applyBorder="1" applyAlignment="1" applyProtection="1">
      <alignment horizontal="center" vertical="center" wrapText="1"/>
      <protection locked="0"/>
    </xf>
    <xf numFmtId="0" fontId="13" fillId="4" borderId="2" xfId="0" applyFont="1" applyFill="1" applyBorder="1" applyAlignment="1" applyProtection="1">
      <alignment horizontal="center" vertical="center" wrapText="1"/>
      <protection locked="0"/>
    </xf>
    <xf numFmtId="0" fontId="13" fillId="4" borderId="3" xfId="0" applyFont="1" applyFill="1" applyBorder="1" applyAlignment="1" applyProtection="1">
      <alignment horizontal="center" vertical="center" wrapText="1"/>
      <protection locked="0"/>
    </xf>
    <xf numFmtId="0" fontId="15" fillId="2" borderId="6" xfId="0" applyFont="1" applyFill="1" applyBorder="1" applyAlignment="1" applyProtection="1">
      <alignment horizontal="center" vertical="center" wrapText="1"/>
      <protection locked="0"/>
    </xf>
    <xf numFmtId="0" fontId="15" fillId="2" borderId="13" xfId="0" applyFont="1" applyFill="1" applyBorder="1" applyAlignment="1" applyProtection="1">
      <alignment horizontal="center" vertical="center" wrapText="1"/>
      <protection locked="0"/>
    </xf>
    <xf numFmtId="0" fontId="15" fillId="2" borderId="7" xfId="0" applyFont="1" applyFill="1" applyBorder="1" applyAlignment="1" applyProtection="1">
      <alignment horizontal="center" vertical="center" wrapText="1"/>
      <protection locked="0"/>
    </xf>
    <xf numFmtId="0" fontId="15" fillId="2" borderId="14" xfId="0" applyFont="1" applyFill="1" applyBorder="1" applyAlignment="1" applyProtection="1">
      <alignment horizontal="center" vertical="center" wrapText="1"/>
      <protection locked="0"/>
    </xf>
    <xf numFmtId="0" fontId="15" fillId="2" borderId="8" xfId="0" applyFont="1" applyFill="1" applyBorder="1" applyAlignment="1" applyProtection="1">
      <alignment horizontal="center" vertical="center" wrapText="1"/>
      <protection locked="0"/>
    </xf>
    <xf numFmtId="0" fontId="15" fillId="2" borderId="15" xfId="0" applyFont="1" applyFill="1" applyBorder="1" applyAlignment="1" applyProtection="1">
      <alignment horizontal="center" vertical="center" wrapText="1"/>
      <protection locked="0"/>
    </xf>
    <xf numFmtId="44" fontId="15" fillId="4" borderId="6" xfId="1" applyFont="1" applyFill="1" applyBorder="1" applyAlignment="1" applyProtection="1">
      <alignment horizontal="center" vertical="center" wrapText="1"/>
      <protection locked="0"/>
    </xf>
    <xf numFmtId="44" fontId="15" fillId="4" borderId="7" xfId="1" applyFont="1" applyFill="1" applyBorder="1" applyAlignment="1" applyProtection="1">
      <alignment horizontal="center" vertical="center" wrapText="1"/>
      <protection locked="0"/>
    </xf>
    <xf numFmtId="44" fontId="15" fillId="4" borderId="8" xfId="1" applyFont="1" applyFill="1" applyBorder="1" applyAlignment="1" applyProtection="1">
      <alignment horizontal="center" vertical="center" wrapText="1"/>
      <protection locked="0"/>
    </xf>
    <xf numFmtId="0" fontId="15" fillId="2" borderId="27" xfId="0" applyFont="1" applyFill="1" applyBorder="1" applyAlignment="1" applyProtection="1">
      <alignment horizontal="center" vertical="center" wrapText="1"/>
      <protection locked="0"/>
    </xf>
    <xf numFmtId="0" fontId="15" fillId="2" borderId="28" xfId="0" applyFont="1" applyFill="1" applyBorder="1" applyAlignment="1" applyProtection="1">
      <alignment horizontal="center" vertical="center" wrapText="1"/>
      <protection locked="0"/>
    </xf>
    <xf numFmtId="0" fontId="15" fillId="3" borderId="6" xfId="0" applyFont="1" applyFill="1" applyBorder="1" applyAlignment="1" applyProtection="1">
      <alignment horizontal="center" vertical="center" wrapText="1"/>
      <protection locked="0"/>
    </xf>
    <xf numFmtId="0" fontId="15" fillId="3" borderId="7" xfId="0" applyFont="1" applyFill="1" applyBorder="1" applyAlignment="1" applyProtection="1">
      <alignment horizontal="center" vertical="center" wrapText="1"/>
      <protection locked="0"/>
    </xf>
    <xf numFmtId="0" fontId="15" fillId="3" borderId="14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3" borderId="8" xfId="0" applyFont="1" applyFill="1" applyBorder="1" applyAlignment="1" applyProtection="1">
      <alignment horizontal="center" vertical="center" wrapText="1"/>
      <protection locked="0"/>
    </xf>
    <xf numFmtId="0" fontId="15" fillId="3" borderId="15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center" vertical="center" wrapText="1"/>
      <protection locked="0"/>
    </xf>
    <xf numFmtId="0" fontId="12" fillId="2" borderId="3" xfId="0" applyFont="1" applyFill="1" applyBorder="1" applyAlignment="1" applyProtection="1">
      <alignment horizontal="center" vertical="center" wrapText="1"/>
      <protection locked="0"/>
    </xf>
    <xf numFmtId="0" fontId="13" fillId="3" borderId="1" xfId="0" applyFont="1" applyFill="1" applyBorder="1" applyAlignment="1" applyProtection="1">
      <alignment horizontal="center" vertical="center" wrapText="1"/>
      <protection locked="0"/>
    </xf>
    <xf numFmtId="0" fontId="13" fillId="3" borderId="2" xfId="0" applyFont="1" applyFill="1" applyBorder="1" applyAlignment="1" applyProtection="1">
      <alignment horizontal="center" vertical="center" wrapText="1"/>
      <protection locked="0"/>
    </xf>
    <xf numFmtId="0" fontId="13" fillId="3" borderId="3" xfId="0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/>
    <xf numFmtId="0" fontId="0" fillId="0" borderId="3" xfId="0" applyBorder="1" applyAlignment="1"/>
    <xf numFmtId="0" fontId="15" fillId="2" borderId="11" xfId="0" applyFont="1" applyFill="1" applyBorder="1" applyAlignment="1" applyProtection="1">
      <alignment horizontal="center" vertical="center" wrapText="1"/>
      <protection locked="0"/>
    </xf>
    <xf numFmtId="0" fontId="15" fillId="2" borderId="5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/>
    <xf numFmtId="0" fontId="0" fillId="0" borderId="0" xfId="0" applyAlignment="1"/>
    <xf numFmtId="0" fontId="15" fillId="11" borderId="5" xfId="0" applyFont="1" applyFill="1" applyBorder="1" applyAlignment="1" applyProtection="1">
      <alignment horizontal="center" vertical="center" wrapText="1"/>
      <protection locked="0"/>
    </xf>
    <xf numFmtId="3" fontId="15" fillId="11" borderId="5" xfId="2" applyNumberFormat="1" applyFont="1" applyFill="1" applyBorder="1" applyAlignment="1" applyProtection="1">
      <alignment horizontal="center" vertical="center" wrapText="1"/>
      <protection locked="0"/>
    </xf>
    <xf numFmtId="0" fontId="14" fillId="11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 applyProtection="1">
      <alignment horizontal="center" vertical="center" wrapText="1"/>
      <protection locked="0"/>
    </xf>
    <xf numFmtId="0" fontId="12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34" xfId="0" applyBorder="1" applyAlignment="1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3" fillId="4" borderId="17" xfId="0" applyFont="1" applyFill="1" applyBorder="1" applyAlignment="1" applyProtection="1">
      <alignment horizontal="center" vertical="center" wrapText="1"/>
      <protection locked="0"/>
    </xf>
    <xf numFmtId="0" fontId="13" fillId="4" borderId="7" xfId="0" applyFont="1" applyFill="1" applyBorder="1" applyAlignment="1" applyProtection="1">
      <alignment horizontal="center" vertical="center" wrapText="1"/>
      <protection locked="0"/>
    </xf>
    <xf numFmtId="0" fontId="13" fillId="4" borderId="8" xfId="0" applyFont="1" applyFill="1" applyBorder="1" applyAlignment="1" applyProtection="1">
      <alignment horizontal="center" vertical="center" wrapText="1"/>
      <protection locked="0"/>
    </xf>
    <xf numFmtId="0" fontId="15" fillId="2" borderId="36" xfId="0" applyFont="1" applyFill="1" applyBorder="1" applyAlignment="1" applyProtection="1">
      <alignment horizontal="center" vertical="center"/>
      <protection locked="0"/>
    </xf>
    <xf numFmtId="0" fontId="0" fillId="0" borderId="31" xfId="0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15" fillId="11" borderId="41" xfId="0" applyFont="1" applyFill="1" applyBorder="1" applyAlignment="1" applyProtection="1">
      <alignment horizontal="center" vertical="center" wrapText="1"/>
      <protection locked="0"/>
    </xf>
    <xf numFmtId="0" fontId="0" fillId="0" borderId="30" xfId="0" applyBorder="1" applyAlignment="1">
      <alignment horizontal="center" vertical="center" wrapText="1"/>
    </xf>
    <xf numFmtId="3" fontId="15" fillId="11" borderId="36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31" xfId="0" applyBorder="1" applyAlignment="1">
      <alignment horizontal="center" vertical="center" wrapText="1"/>
    </xf>
    <xf numFmtId="3" fontId="15" fillId="11" borderId="27" xfId="2" applyNumberFormat="1" applyFont="1" applyFill="1" applyBorder="1" applyAlignment="1" applyProtection="1">
      <alignment horizontal="center" vertical="center" wrapText="1"/>
      <protection locked="0"/>
    </xf>
    <xf numFmtId="4" fontId="15" fillId="11" borderId="27" xfId="2" applyNumberFormat="1" applyFont="1" applyFill="1" applyBorder="1" applyAlignment="1" applyProtection="1">
      <alignment horizontal="center" vertical="center" wrapText="1"/>
      <protection locked="0"/>
    </xf>
    <xf numFmtId="0" fontId="15" fillId="2" borderId="41" xfId="0" applyFont="1" applyFill="1" applyBorder="1" applyAlignment="1" applyProtection="1">
      <alignment horizontal="center" vertical="center" wrapText="1"/>
      <protection locked="0"/>
    </xf>
    <xf numFmtId="0" fontId="13" fillId="3" borderId="6" xfId="0" applyFont="1" applyFill="1" applyBorder="1" applyAlignment="1" applyProtection="1">
      <alignment horizontal="center" vertical="center" wrapText="1"/>
      <protection locked="0"/>
    </xf>
    <xf numFmtId="0" fontId="13" fillId="3" borderId="7" xfId="0" applyFont="1" applyFill="1" applyBorder="1" applyAlignment="1" applyProtection="1">
      <alignment horizontal="center" vertical="center" wrapText="1"/>
      <protection locked="0"/>
    </xf>
    <xf numFmtId="0" fontId="13" fillId="3" borderId="8" xfId="0" applyFont="1" applyFill="1" applyBorder="1" applyAlignment="1" applyProtection="1">
      <alignment horizontal="center" vertical="center" wrapText="1"/>
      <protection locked="0"/>
    </xf>
    <xf numFmtId="44" fontId="15" fillId="4" borderId="9" xfId="1" applyFont="1" applyFill="1" applyBorder="1" applyAlignment="1" applyProtection="1">
      <alignment horizontal="center" vertical="center" wrapText="1"/>
      <protection locked="0"/>
    </xf>
    <xf numFmtId="44" fontId="15" fillId="4" borderId="5" xfId="1" applyFont="1" applyFill="1" applyBorder="1" applyAlignment="1" applyProtection="1">
      <alignment horizontal="center" vertical="center" wrapText="1"/>
      <protection locked="0"/>
    </xf>
    <xf numFmtId="44" fontId="15" fillId="4" borderId="12" xfId="1" applyFont="1" applyFill="1" applyBorder="1" applyAlignment="1" applyProtection="1">
      <alignment horizontal="center" vertical="center" wrapText="1"/>
      <protection locked="0"/>
    </xf>
    <xf numFmtId="0" fontId="12" fillId="2" borderId="38" xfId="0" applyFont="1" applyFill="1" applyBorder="1" applyAlignment="1" applyProtection="1">
      <alignment horizontal="center" vertical="center" wrapText="1"/>
      <protection locked="0"/>
    </xf>
    <xf numFmtId="0" fontId="12" fillId="2" borderId="39" xfId="0" applyFont="1" applyFill="1" applyBorder="1" applyAlignment="1" applyProtection="1">
      <alignment horizontal="center" vertical="center" wrapText="1"/>
      <protection locked="0"/>
    </xf>
    <xf numFmtId="0" fontId="14" fillId="0" borderId="35" xfId="0" applyFont="1" applyBorder="1" applyAlignment="1">
      <alignment horizontal="center" vertical="center" wrapText="1"/>
    </xf>
    <xf numFmtId="0" fontId="17" fillId="3" borderId="7" xfId="0" applyFont="1" applyFill="1" applyBorder="1" applyAlignment="1" applyProtection="1">
      <alignment horizontal="center" vertical="center" wrapText="1"/>
      <protection locked="0"/>
    </xf>
    <xf numFmtId="0" fontId="17" fillId="3" borderId="14" xfId="0" applyFont="1" applyFill="1" applyBorder="1" applyAlignment="1" applyProtection="1">
      <alignment horizontal="center" vertical="center" wrapText="1"/>
      <protection locked="0"/>
    </xf>
    <xf numFmtId="0" fontId="17" fillId="3" borderId="8" xfId="0" applyFont="1" applyFill="1" applyBorder="1" applyAlignment="1" applyProtection="1">
      <alignment horizontal="center" vertical="center" wrapText="1"/>
      <protection locked="0"/>
    </xf>
    <xf numFmtId="0" fontId="17" fillId="3" borderId="15" xfId="0" applyFont="1" applyFill="1" applyBorder="1" applyAlignment="1" applyProtection="1">
      <alignment horizontal="center" vertical="center" wrapText="1"/>
      <protection locked="0"/>
    </xf>
    <xf numFmtId="0" fontId="15" fillId="2" borderId="22" xfId="0" applyFont="1" applyFill="1" applyBorder="1" applyAlignment="1" applyProtection="1">
      <alignment horizontal="center" vertical="center" wrapText="1"/>
      <protection locked="0"/>
    </xf>
    <xf numFmtId="0" fontId="17" fillId="3" borderId="6" xfId="0" applyFont="1" applyFill="1" applyBorder="1" applyAlignment="1" applyProtection="1">
      <alignment horizontal="center" vertical="center" wrapText="1"/>
      <protection locked="0"/>
    </xf>
    <xf numFmtId="0" fontId="18" fillId="4" borderId="40" xfId="0" applyFont="1" applyFill="1" applyBorder="1" applyAlignment="1" applyProtection="1">
      <alignment horizontal="center" vertical="center" wrapText="1"/>
      <protection locked="0"/>
    </xf>
    <xf numFmtId="0" fontId="18" fillId="4" borderId="27" xfId="0" applyFont="1" applyFill="1" applyBorder="1" applyAlignment="1" applyProtection="1">
      <alignment horizontal="center" vertical="center" wrapText="1"/>
      <protection locked="0"/>
    </xf>
    <xf numFmtId="0" fontId="18" fillId="4" borderId="41" xfId="0" applyFont="1" applyFill="1" applyBorder="1" applyAlignment="1" applyProtection="1">
      <alignment horizontal="center" vertical="center" wrapText="1"/>
      <protection locked="0"/>
    </xf>
    <xf numFmtId="3" fontId="15" fillId="11" borderId="6" xfId="2" applyNumberFormat="1" applyFont="1" applyFill="1" applyBorder="1" applyAlignment="1" applyProtection="1">
      <alignment horizontal="center" vertical="center" wrapText="1"/>
      <protection locked="0"/>
    </xf>
    <xf numFmtId="0" fontId="14" fillId="11" borderId="21" xfId="0" applyFont="1" applyFill="1" applyBorder="1" applyAlignment="1">
      <alignment horizontal="center" vertical="center" wrapText="1"/>
    </xf>
    <xf numFmtId="3" fontId="15" fillId="11" borderId="7" xfId="2" applyNumberFormat="1" applyFont="1" applyFill="1" applyBorder="1" applyAlignment="1" applyProtection="1">
      <alignment horizontal="center" vertical="center" wrapText="1"/>
      <protection locked="0"/>
    </xf>
    <xf numFmtId="0" fontId="14" fillId="11" borderId="4" xfId="0" applyFont="1" applyFill="1" applyBorder="1" applyAlignment="1">
      <alignment horizontal="center" vertical="center" wrapText="1"/>
    </xf>
    <xf numFmtId="0" fontId="15" fillId="11" borderId="27" xfId="2" applyFont="1" applyFill="1" applyBorder="1" applyAlignment="1" applyProtection="1">
      <alignment horizontal="center" vertical="center" wrapText="1"/>
      <protection locked="0"/>
    </xf>
    <xf numFmtId="0" fontId="15" fillId="11" borderId="46" xfId="2" applyFont="1" applyFill="1" applyBorder="1" applyAlignment="1" applyProtection="1">
      <alignment horizontal="center" vertical="center" wrapText="1"/>
      <protection locked="0"/>
    </xf>
    <xf numFmtId="0" fontId="0" fillId="0" borderId="46" xfId="0" applyBorder="1" applyAlignment="1">
      <alignment horizontal="center" vertical="center" wrapText="1"/>
    </xf>
    <xf numFmtId="0" fontId="15" fillId="2" borderId="36" xfId="0" applyFont="1" applyFill="1" applyBorder="1" applyAlignment="1" applyProtection="1">
      <alignment horizontal="center" vertical="center" wrapText="1"/>
      <protection locked="0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15" fillId="3" borderId="4" xfId="0" applyFont="1" applyFill="1" applyBorder="1" applyAlignment="1" applyProtection="1">
      <alignment horizontal="center" vertical="center" wrapText="1"/>
      <protection locked="0"/>
    </xf>
    <xf numFmtId="0" fontId="15" fillId="3" borderId="22" xfId="0" applyFont="1" applyFill="1" applyBorder="1" applyAlignment="1" applyProtection="1">
      <alignment horizontal="center" vertical="center" wrapText="1"/>
      <protection locked="0"/>
    </xf>
    <xf numFmtId="0" fontId="15" fillId="3" borderId="21" xfId="0" applyFont="1" applyFill="1" applyBorder="1" applyAlignment="1" applyProtection="1">
      <alignment horizontal="center" vertical="center" wrapText="1"/>
      <protection locked="0"/>
    </xf>
    <xf numFmtId="0" fontId="13" fillId="10" borderId="38" xfId="0" applyFont="1" applyFill="1" applyBorder="1" applyAlignment="1" applyProtection="1">
      <alignment horizontal="center" vertical="center" wrapText="1"/>
      <protection locked="0"/>
    </xf>
    <xf numFmtId="0" fontId="13" fillId="10" borderId="39" xfId="0" applyFont="1" applyFill="1" applyBorder="1" applyAlignment="1" applyProtection="1">
      <alignment horizontal="center" vertical="center" wrapText="1"/>
      <protection locked="0"/>
    </xf>
    <xf numFmtId="0" fontId="13" fillId="10" borderId="35" xfId="0" applyFont="1" applyFill="1" applyBorder="1" applyAlignment="1" applyProtection="1">
      <alignment horizontal="center" vertical="center" wrapText="1"/>
      <protection locked="0"/>
    </xf>
    <xf numFmtId="0" fontId="15" fillId="10" borderId="26" xfId="0" applyFont="1" applyFill="1" applyBorder="1" applyAlignment="1" applyProtection="1">
      <alignment horizontal="center" vertical="center" wrapText="1"/>
      <protection locked="0"/>
    </xf>
    <xf numFmtId="0" fontId="15" fillId="10" borderId="24" xfId="0" applyFont="1" applyFill="1" applyBorder="1" applyAlignment="1" applyProtection="1">
      <alignment horizontal="center" vertical="center" wrapText="1"/>
      <protection locked="0"/>
    </xf>
    <xf numFmtId="0" fontId="15" fillId="10" borderId="17" xfId="0" applyFont="1" applyFill="1" applyBorder="1" applyAlignment="1" applyProtection="1">
      <alignment horizontal="center" vertical="center" wrapText="1"/>
      <protection locked="0"/>
    </xf>
    <xf numFmtId="0" fontId="15" fillId="11" borderId="8" xfId="0" applyFont="1" applyFill="1" applyBorder="1" applyAlignment="1" applyProtection="1">
      <alignment horizontal="center" vertical="center" wrapText="1"/>
      <protection locked="0"/>
    </xf>
    <xf numFmtId="0" fontId="15" fillId="11" borderId="15" xfId="0" applyFont="1" applyFill="1" applyBorder="1" applyAlignment="1" applyProtection="1">
      <alignment horizontal="center" vertical="center" wrapText="1"/>
      <protection locked="0"/>
    </xf>
    <xf numFmtId="0" fontId="14" fillId="11" borderId="31" xfId="0" applyFont="1" applyFill="1" applyBorder="1" applyAlignment="1">
      <alignment horizontal="center" vertical="center" wrapText="1"/>
    </xf>
    <xf numFmtId="0" fontId="14" fillId="11" borderId="28" xfId="0" applyFont="1" applyFill="1" applyBorder="1" applyAlignment="1">
      <alignment horizontal="center" vertical="center" wrapText="1"/>
    </xf>
    <xf numFmtId="0" fontId="15" fillId="11" borderId="28" xfId="2" applyFont="1" applyFill="1" applyBorder="1" applyAlignment="1" applyProtection="1">
      <alignment horizontal="center" vertical="center" wrapText="1"/>
      <protection locked="0"/>
    </xf>
    <xf numFmtId="0" fontId="15" fillId="3" borderId="17" xfId="0" applyFont="1" applyFill="1" applyBorder="1" applyAlignment="1" applyProtection="1">
      <alignment horizontal="center" vertical="center" wrapText="1"/>
      <protection locked="0"/>
    </xf>
    <xf numFmtId="0" fontId="15" fillId="3" borderId="18" xfId="0" applyFont="1" applyFill="1" applyBorder="1" applyAlignment="1" applyProtection="1">
      <alignment horizontal="center" vertical="center" wrapText="1"/>
      <protection locked="0"/>
    </xf>
  </cellXfs>
  <cellStyles count="4">
    <cellStyle name="Euro" xfId="3"/>
    <cellStyle name="Normale" xfId="0" builtinId="0"/>
    <cellStyle name="Normale 4" xfId="2"/>
    <cellStyle name="Valuta" xfId="1" builtinId="4"/>
  </cellStyles>
  <dxfs count="0"/>
  <tableStyles count="0" defaultTableStyle="TableStyleMedium9" defaultPivotStyle="PivotStyleLight16"/>
  <colors>
    <mruColors>
      <color rgb="FFCCFFFF"/>
      <color rgb="FFFFFF99"/>
      <color rgb="FFC0C0C0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B19"/>
  <sheetViews>
    <sheetView zoomScaleNormal="100" workbookViewId="0">
      <selection activeCell="F18" sqref="F18"/>
    </sheetView>
  </sheetViews>
  <sheetFormatPr defaultRowHeight="15" x14ac:dyDescent="0.25"/>
  <cols>
    <col min="1" max="1" width="25.5703125" style="20" customWidth="1"/>
    <col min="2" max="2" width="28.140625" style="20" customWidth="1"/>
    <col min="3" max="3" width="7.7109375" style="20" customWidth="1"/>
    <col min="4" max="4" width="7.140625" style="20" customWidth="1"/>
    <col min="5" max="7" width="9.28515625" style="21" customWidth="1"/>
    <col min="8" max="8" width="10.42578125" style="21" customWidth="1"/>
    <col min="9" max="9" width="8.85546875" style="21" customWidth="1"/>
    <col min="10" max="10" width="8.7109375" customWidth="1"/>
    <col min="11" max="12" width="9.28515625" bestFit="1" customWidth="1"/>
    <col min="14" max="19" width="9.140625" customWidth="1"/>
    <col min="24" max="24" width="10.85546875" customWidth="1"/>
    <col min="26" max="26" width="17.140625" customWidth="1"/>
    <col min="27" max="27" width="10.28515625" customWidth="1"/>
  </cols>
  <sheetData>
    <row r="1" spans="1:28" x14ac:dyDescent="0.25">
      <c r="A1" s="38" t="s">
        <v>74</v>
      </c>
    </row>
    <row r="2" spans="1:28" x14ac:dyDescent="0.25">
      <c r="A2" s="402" t="s">
        <v>177</v>
      </c>
      <c r="B2" s="403"/>
    </row>
    <row r="3" spans="1:28" s="17" customFormat="1" ht="15.75" thickBot="1" x14ac:dyDescent="0.3">
      <c r="A3" s="19"/>
      <c r="B3" s="20"/>
      <c r="C3" s="20"/>
      <c r="D3" s="20"/>
      <c r="E3" s="21"/>
      <c r="F3" s="21"/>
      <c r="G3" s="21"/>
      <c r="H3" s="21"/>
      <c r="I3" s="21"/>
    </row>
    <row r="4" spans="1:28" s="18" customFormat="1" ht="12.75" thickBot="1" x14ac:dyDescent="0.25">
      <c r="A4" s="406" t="s">
        <v>0</v>
      </c>
      <c r="B4" s="407"/>
      <c r="C4" s="407"/>
      <c r="D4" s="407"/>
      <c r="E4" s="407"/>
      <c r="F4" s="407"/>
      <c r="G4" s="407"/>
      <c r="H4" s="407"/>
      <c r="I4" s="408"/>
      <c r="J4" s="409" t="s">
        <v>1</v>
      </c>
      <c r="K4" s="410"/>
      <c r="L4" s="410"/>
      <c r="M4" s="410"/>
      <c r="N4" s="410"/>
      <c r="O4" s="410"/>
      <c r="P4" s="410"/>
      <c r="Q4" s="410"/>
      <c r="R4" s="410"/>
      <c r="S4" s="410"/>
      <c r="T4" s="410"/>
      <c r="U4" s="410"/>
      <c r="V4" s="411"/>
      <c r="W4" s="385" t="s">
        <v>182</v>
      </c>
      <c r="X4" s="386"/>
      <c r="Y4" s="386"/>
      <c r="Z4" s="386"/>
      <c r="AA4" s="386"/>
      <c r="AB4" s="387"/>
    </row>
    <row r="5" spans="1:28" s="18" customFormat="1" ht="30" customHeight="1" x14ac:dyDescent="0.2">
      <c r="A5" s="388" t="s">
        <v>2</v>
      </c>
      <c r="B5" s="390" t="s">
        <v>3</v>
      </c>
      <c r="C5" s="390" t="s">
        <v>4</v>
      </c>
      <c r="D5" s="392" t="s">
        <v>5</v>
      </c>
      <c r="E5" s="388" t="s">
        <v>169</v>
      </c>
      <c r="F5" s="390" t="s">
        <v>187</v>
      </c>
      <c r="G5" s="390" t="s">
        <v>170</v>
      </c>
      <c r="H5" s="397" t="s">
        <v>17</v>
      </c>
      <c r="I5" s="392" t="s">
        <v>6</v>
      </c>
      <c r="J5" s="399" t="s">
        <v>7</v>
      </c>
      <c r="K5" s="400"/>
      <c r="L5" s="400" t="s">
        <v>8</v>
      </c>
      <c r="M5" s="400"/>
      <c r="N5" s="400" t="s">
        <v>9</v>
      </c>
      <c r="O5" s="400"/>
      <c r="P5" s="400" t="s">
        <v>10</v>
      </c>
      <c r="Q5" s="400"/>
      <c r="R5" s="400" t="s">
        <v>11</v>
      </c>
      <c r="S5" s="400"/>
      <c r="T5" s="400" t="s">
        <v>173</v>
      </c>
      <c r="U5" s="400" t="s">
        <v>174</v>
      </c>
      <c r="V5" s="404" t="s">
        <v>175</v>
      </c>
      <c r="W5" s="394" t="s">
        <v>12</v>
      </c>
      <c r="X5" s="395"/>
      <c r="Y5" s="395"/>
      <c r="Z5" s="395" t="s">
        <v>13</v>
      </c>
      <c r="AA5" s="395"/>
      <c r="AB5" s="396"/>
    </row>
    <row r="6" spans="1:28" s="18" customFormat="1" ht="72.75" thickBot="1" x14ac:dyDescent="0.25">
      <c r="A6" s="389"/>
      <c r="B6" s="391"/>
      <c r="C6" s="391"/>
      <c r="D6" s="393"/>
      <c r="E6" s="389"/>
      <c r="F6" s="391"/>
      <c r="G6" s="391"/>
      <c r="H6" s="398"/>
      <c r="I6" s="393"/>
      <c r="J6" s="23" t="s">
        <v>171</v>
      </c>
      <c r="K6" s="24" t="s">
        <v>172</v>
      </c>
      <c r="L6" s="23" t="s">
        <v>171</v>
      </c>
      <c r="M6" s="24" t="s">
        <v>172</v>
      </c>
      <c r="N6" s="23" t="s">
        <v>171</v>
      </c>
      <c r="O6" s="24" t="s">
        <v>172</v>
      </c>
      <c r="P6" s="23" t="s">
        <v>171</v>
      </c>
      <c r="Q6" s="24" t="s">
        <v>172</v>
      </c>
      <c r="R6" s="23" t="s">
        <v>171</v>
      </c>
      <c r="S6" s="24" t="s">
        <v>172</v>
      </c>
      <c r="T6" s="401"/>
      <c r="U6" s="401"/>
      <c r="V6" s="405"/>
      <c r="W6" s="25" t="s">
        <v>14</v>
      </c>
      <c r="X6" s="26" t="s">
        <v>176</v>
      </c>
      <c r="Y6" s="26" t="s">
        <v>15</v>
      </c>
      <c r="Z6" s="27" t="s">
        <v>14</v>
      </c>
      <c r="AA6" s="26" t="s">
        <v>176</v>
      </c>
      <c r="AB6" s="28" t="s">
        <v>15</v>
      </c>
    </row>
    <row r="7" spans="1:28" ht="21" x14ac:dyDescent="0.25">
      <c r="A7" s="43" t="s">
        <v>157</v>
      </c>
      <c r="B7" s="44" t="s">
        <v>158</v>
      </c>
      <c r="C7" s="44" t="s">
        <v>136</v>
      </c>
      <c r="D7" s="45" t="s">
        <v>135</v>
      </c>
      <c r="E7" s="244">
        <v>20432</v>
      </c>
      <c r="F7" s="245">
        <v>0</v>
      </c>
      <c r="G7" s="243">
        <v>0</v>
      </c>
      <c r="H7" s="330">
        <f>SUM(E7:G7)</f>
        <v>20432</v>
      </c>
      <c r="I7" s="47">
        <v>757</v>
      </c>
      <c r="J7" s="233">
        <v>2</v>
      </c>
      <c r="K7" s="233">
        <v>80</v>
      </c>
      <c r="L7" s="233">
        <v>8</v>
      </c>
      <c r="M7" s="233">
        <v>178.5</v>
      </c>
      <c r="N7" s="233">
        <v>4</v>
      </c>
      <c r="O7" s="233">
        <v>135</v>
      </c>
      <c r="P7" s="233"/>
      <c r="Q7" s="233"/>
      <c r="R7" s="233"/>
      <c r="S7" s="233"/>
      <c r="T7" s="234"/>
      <c r="U7" s="235">
        <f t="shared" ref="U7:V9" si="0">J7+L7+N7+P7+R7</f>
        <v>14</v>
      </c>
      <c r="V7" s="235">
        <f t="shared" si="0"/>
        <v>393.5</v>
      </c>
      <c r="W7" s="51"/>
      <c r="X7" s="52">
        <v>200</v>
      </c>
      <c r="Y7" s="52">
        <v>20</v>
      </c>
      <c r="Z7" s="48"/>
      <c r="AA7" s="50"/>
      <c r="AB7" s="53"/>
    </row>
    <row r="8" spans="1:28" s="253" customFormat="1" ht="21" x14ac:dyDescent="0.25">
      <c r="A8" s="91" t="s">
        <v>159</v>
      </c>
      <c r="B8" s="62" t="s">
        <v>160</v>
      </c>
      <c r="C8" s="62" t="s">
        <v>136</v>
      </c>
      <c r="D8" s="63" t="s">
        <v>135</v>
      </c>
      <c r="E8" s="246">
        <v>19679</v>
      </c>
      <c r="F8" s="247">
        <v>0</v>
      </c>
      <c r="G8" s="248">
        <v>0</v>
      </c>
      <c r="H8" s="64">
        <f t="shared" ref="H8:H9" si="1">SUM(E8:G8)</f>
        <v>19679</v>
      </c>
      <c r="I8" s="65">
        <v>677</v>
      </c>
      <c r="J8" s="84"/>
      <c r="K8" s="84"/>
      <c r="L8" s="84">
        <v>10</v>
      </c>
      <c r="M8" s="84">
        <v>170</v>
      </c>
      <c r="N8" s="84">
        <v>2</v>
      </c>
      <c r="O8" s="84">
        <v>51</v>
      </c>
      <c r="P8" s="84">
        <v>1</v>
      </c>
      <c r="Q8" s="84">
        <v>40</v>
      </c>
      <c r="R8" s="84"/>
      <c r="S8" s="84"/>
      <c r="T8" s="85"/>
      <c r="U8" s="252">
        <f t="shared" si="0"/>
        <v>13</v>
      </c>
      <c r="V8" s="252">
        <f t="shared" si="0"/>
        <v>261</v>
      </c>
      <c r="W8" s="66"/>
      <c r="X8" s="67"/>
      <c r="Y8" s="67"/>
      <c r="Z8" s="68"/>
      <c r="AA8" s="67"/>
      <c r="AB8" s="69"/>
    </row>
    <row r="9" spans="1:28" ht="21.75" thickBot="1" x14ac:dyDescent="0.3">
      <c r="A9" s="54" t="s">
        <v>161</v>
      </c>
      <c r="B9" s="55" t="s">
        <v>162</v>
      </c>
      <c r="C9" s="55" t="s">
        <v>136</v>
      </c>
      <c r="D9" s="56" t="s">
        <v>135</v>
      </c>
      <c r="E9" s="249">
        <v>600</v>
      </c>
      <c r="F9" s="250">
        <v>0</v>
      </c>
      <c r="G9" s="251">
        <v>0</v>
      </c>
      <c r="H9" s="331">
        <f t="shared" si="1"/>
        <v>600</v>
      </c>
      <c r="I9" s="57">
        <v>9</v>
      </c>
      <c r="J9" s="237"/>
      <c r="K9" s="237"/>
      <c r="L9" s="237">
        <v>1</v>
      </c>
      <c r="M9" s="237">
        <v>12.5</v>
      </c>
      <c r="N9" s="237"/>
      <c r="O9" s="237"/>
      <c r="P9" s="237"/>
      <c r="Q9" s="237"/>
      <c r="R9" s="237"/>
      <c r="S9" s="237"/>
      <c r="T9" s="238"/>
      <c r="U9" s="239">
        <f t="shared" si="0"/>
        <v>1</v>
      </c>
      <c r="V9" s="239">
        <f t="shared" si="0"/>
        <v>12.5</v>
      </c>
      <c r="W9" s="59"/>
      <c r="X9" s="58"/>
      <c r="Y9" s="58"/>
      <c r="Z9" s="60"/>
      <c r="AA9" s="58"/>
      <c r="AB9" s="61"/>
    </row>
    <row r="10" spans="1:28" s="8" customFormat="1" ht="15.75" thickBot="1" x14ac:dyDescent="0.3">
      <c r="A10" s="36" t="s">
        <v>16</v>
      </c>
      <c r="B10" s="34"/>
      <c r="C10" s="35"/>
      <c r="D10" s="35"/>
      <c r="E10" s="33"/>
      <c r="F10" s="33"/>
      <c r="G10" s="33"/>
      <c r="H10" s="37">
        <f>SUM(H7:H9)</f>
        <v>40711</v>
      </c>
      <c r="I10" s="236">
        <f>SUM(I7:I9)</f>
        <v>1443</v>
      </c>
      <c r="J10" s="240">
        <f>SUM(J7:J9)</f>
        <v>2</v>
      </c>
      <c r="K10" s="187">
        <f t="shared" ref="K10:L10" si="2">SUM(K7:K9)</f>
        <v>80</v>
      </c>
      <c r="L10" s="187">
        <f t="shared" si="2"/>
        <v>19</v>
      </c>
      <c r="M10" s="187">
        <f t="shared" ref="M10" si="3">SUM(M7:M9)</f>
        <v>361</v>
      </c>
      <c r="N10" s="187">
        <f t="shared" ref="N10" si="4">SUM(N7:N9)</f>
        <v>6</v>
      </c>
      <c r="O10" s="187">
        <f t="shared" ref="O10" si="5">SUM(O7:O9)</f>
        <v>186</v>
      </c>
      <c r="P10" s="187">
        <f t="shared" ref="P10" si="6">SUM(P7:P9)</f>
        <v>1</v>
      </c>
      <c r="Q10" s="187">
        <f t="shared" ref="Q10" si="7">SUM(Q7:Q9)</f>
        <v>40</v>
      </c>
      <c r="R10" s="187"/>
      <c r="S10" s="187"/>
      <c r="T10" s="187"/>
      <c r="U10" s="241">
        <f>SUM(U7:U9)</f>
        <v>28</v>
      </c>
      <c r="V10" s="242">
        <f>SUM(V7:V9)</f>
        <v>667</v>
      </c>
      <c r="W10" s="29"/>
      <c r="X10" s="30"/>
      <c r="Y10" s="30"/>
      <c r="Z10" s="31"/>
      <c r="AA10" s="30"/>
      <c r="AB10" s="32"/>
    </row>
    <row r="11" spans="1:28" x14ac:dyDescent="0.25">
      <c r="G11" s="22"/>
    </row>
    <row r="12" spans="1:28" x14ac:dyDescent="0.25"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</row>
    <row r="13" spans="1:28" x14ac:dyDescent="0.25"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</row>
    <row r="14" spans="1:28" x14ac:dyDescent="0.25"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x14ac:dyDescent="0.25"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x14ac:dyDescent="0.25"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0:28" x14ac:dyDescent="0.25"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0:28" x14ac:dyDescent="0.25"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0:28" x14ac:dyDescent="0.25"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</sheetData>
  <sheetProtection password="9080" sheet="1" objects="1" scenarios="1" selectLockedCells="1" selectUnlockedCells="1"/>
  <mergeCells count="23">
    <mergeCell ref="A2:B2"/>
    <mergeCell ref="V5:V6"/>
    <mergeCell ref="L5:M5"/>
    <mergeCell ref="N5:O5"/>
    <mergeCell ref="P5:Q5"/>
    <mergeCell ref="R5:S5"/>
    <mergeCell ref="T5:T6"/>
    <mergeCell ref="F5:F6"/>
    <mergeCell ref="A4:I4"/>
    <mergeCell ref="J4:V4"/>
    <mergeCell ref="W4:AB4"/>
    <mergeCell ref="A5:A6"/>
    <mergeCell ref="B5:B6"/>
    <mergeCell ref="C5:C6"/>
    <mergeCell ref="D5:D6"/>
    <mergeCell ref="E5:E6"/>
    <mergeCell ref="G5:G6"/>
    <mergeCell ref="W5:Y5"/>
    <mergeCell ref="Z5:AB5"/>
    <mergeCell ref="H5:H6"/>
    <mergeCell ref="I5:I6"/>
    <mergeCell ref="J5:K5"/>
    <mergeCell ref="U5:U6"/>
  </mergeCells>
  <pageMargins left="0.7" right="0.7" top="0.75" bottom="0.75" header="0.3" footer="0.3"/>
  <pageSetup paperSize="9" orientation="portrait" verticalDpi="4" r:id="rId1"/>
  <ignoredErrors>
    <ignoredError sqref="H10:I10 J10:Q10 H7:I7 I8:I9 H8:H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A17"/>
  <sheetViews>
    <sheetView zoomScaleNormal="100" workbookViewId="0">
      <selection activeCell="E18" sqref="E18"/>
    </sheetView>
  </sheetViews>
  <sheetFormatPr defaultRowHeight="15" x14ac:dyDescent="0.25"/>
  <cols>
    <col min="1" max="1" width="16" style="9" customWidth="1"/>
    <col min="2" max="2" width="15.5703125" style="9" customWidth="1"/>
    <col min="3" max="3" width="7.5703125" style="9" customWidth="1"/>
    <col min="4" max="4" width="6.7109375" style="9" customWidth="1"/>
    <col min="5" max="7" width="9.28515625" style="9" customWidth="1"/>
    <col min="8" max="8" width="8.7109375" style="9" customWidth="1"/>
    <col min="9" max="10" width="9.28515625" style="9" bestFit="1" customWidth="1"/>
    <col min="11" max="11" width="9.140625" style="9"/>
    <col min="12" max="17" width="9.140625" style="9" customWidth="1"/>
    <col min="18" max="21" width="9.140625" style="9"/>
    <col min="22" max="22" width="9.140625" style="17"/>
    <col min="23" max="23" width="11" style="9" customWidth="1"/>
    <col min="24" max="24" width="10.140625" style="9" customWidth="1"/>
    <col min="25" max="25" width="17.140625" style="9" customWidth="1"/>
    <col min="26" max="26" width="11" style="9" customWidth="1"/>
    <col min="27" max="27" width="10" style="9" customWidth="1"/>
    <col min="28" max="16384" width="9.140625" style="9"/>
  </cols>
  <sheetData>
    <row r="1" spans="1:27" x14ac:dyDescent="0.25">
      <c r="A1" s="2" t="s">
        <v>74</v>
      </c>
    </row>
    <row r="2" spans="1:27" x14ac:dyDescent="0.25">
      <c r="A2" s="416" t="s">
        <v>178</v>
      </c>
      <c r="B2" s="417"/>
      <c r="C2" s="417"/>
    </row>
    <row r="3" spans="1:27" s="17" customFormat="1" ht="15.75" thickBot="1" x14ac:dyDescent="0.3">
      <c r="A3" s="2"/>
    </row>
    <row r="4" spans="1:27" s="40" customFormat="1" ht="15.75" thickBot="1" x14ac:dyDescent="0.3">
      <c r="A4" s="421" t="s">
        <v>0</v>
      </c>
      <c r="B4" s="422"/>
      <c r="C4" s="422"/>
      <c r="D4" s="422"/>
      <c r="E4" s="422"/>
      <c r="F4" s="422"/>
      <c r="G4" s="422"/>
      <c r="H4" s="423"/>
      <c r="I4" s="409" t="s">
        <v>1</v>
      </c>
      <c r="J4" s="412"/>
      <c r="K4" s="412"/>
      <c r="L4" s="412"/>
      <c r="M4" s="412"/>
      <c r="N4" s="412"/>
      <c r="O4" s="412"/>
      <c r="P4" s="412"/>
      <c r="Q4" s="412"/>
      <c r="R4" s="412"/>
      <c r="S4" s="412"/>
      <c r="T4" s="412"/>
      <c r="U4" s="413"/>
      <c r="V4" s="385" t="s">
        <v>182</v>
      </c>
      <c r="W4" s="424"/>
      <c r="X4" s="424"/>
      <c r="Y4" s="424"/>
      <c r="Z4" s="424"/>
      <c r="AA4" s="425"/>
    </row>
    <row r="5" spans="1:27" s="40" customFormat="1" ht="30" customHeight="1" x14ac:dyDescent="0.2">
      <c r="A5" s="414" t="s">
        <v>2</v>
      </c>
      <c r="B5" s="415" t="s">
        <v>3</v>
      </c>
      <c r="C5" s="415" t="s">
        <v>4</v>
      </c>
      <c r="D5" s="418" t="s">
        <v>5</v>
      </c>
      <c r="E5" s="419" t="s">
        <v>179</v>
      </c>
      <c r="F5" s="419" t="s">
        <v>180</v>
      </c>
      <c r="G5" s="415" t="s">
        <v>167</v>
      </c>
      <c r="H5" s="415" t="s">
        <v>6</v>
      </c>
      <c r="I5" s="399" t="s">
        <v>7</v>
      </c>
      <c r="J5" s="400"/>
      <c r="K5" s="400" t="s">
        <v>8</v>
      </c>
      <c r="L5" s="400"/>
      <c r="M5" s="400" t="s">
        <v>9</v>
      </c>
      <c r="N5" s="400"/>
      <c r="O5" s="400" t="s">
        <v>10</v>
      </c>
      <c r="P5" s="400"/>
      <c r="Q5" s="400" t="s">
        <v>11</v>
      </c>
      <c r="R5" s="400"/>
      <c r="S5" s="400" t="s">
        <v>173</v>
      </c>
      <c r="T5" s="400" t="s">
        <v>174</v>
      </c>
      <c r="U5" s="404" t="s">
        <v>175</v>
      </c>
      <c r="V5" s="394" t="s">
        <v>12</v>
      </c>
      <c r="W5" s="395"/>
      <c r="X5" s="395"/>
      <c r="Y5" s="395" t="s">
        <v>13</v>
      </c>
      <c r="Z5" s="395"/>
      <c r="AA5" s="396"/>
    </row>
    <row r="6" spans="1:27" s="40" customFormat="1" ht="60.75" thickBot="1" x14ac:dyDescent="0.25">
      <c r="A6" s="414"/>
      <c r="B6" s="415"/>
      <c r="C6" s="415"/>
      <c r="D6" s="418"/>
      <c r="E6" s="420"/>
      <c r="F6" s="420" t="s">
        <v>22</v>
      </c>
      <c r="G6" s="415"/>
      <c r="H6" s="415"/>
      <c r="I6" s="23" t="s">
        <v>171</v>
      </c>
      <c r="J6" s="24" t="s">
        <v>172</v>
      </c>
      <c r="K6" s="23" t="s">
        <v>171</v>
      </c>
      <c r="L6" s="24" t="s">
        <v>172</v>
      </c>
      <c r="M6" s="23" t="s">
        <v>171</v>
      </c>
      <c r="N6" s="24" t="s">
        <v>172</v>
      </c>
      <c r="O6" s="23" t="s">
        <v>171</v>
      </c>
      <c r="P6" s="24" t="s">
        <v>172</v>
      </c>
      <c r="Q6" s="23" t="s">
        <v>171</v>
      </c>
      <c r="R6" s="24" t="s">
        <v>172</v>
      </c>
      <c r="S6" s="401"/>
      <c r="T6" s="401"/>
      <c r="U6" s="405"/>
      <c r="V6" s="25" t="s">
        <v>14</v>
      </c>
      <c r="W6" s="26" t="s">
        <v>176</v>
      </c>
      <c r="X6" s="26" t="s">
        <v>15</v>
      </c>
      <c r="Y6" s="27" t="s">
        <v>14</v>
      </c>
      <c r="Z6" s="26" t="s">
        <v>176</v>
      </c>
      <c r="AA6" s="28" t="s">
        <v>15</v>
      </c>
    </row>
    <row r="7" spans="1:27" s="41" customFormat="1" ht="26.25" thickBot="1" x14ac:dyDescent="0.3">
      <c r="A7" s="310" t="s">
        <v>163</v>
      </c>
      <c r="B7" s="311" t="s">
        <v>164</v>
      </c>
      <c r="C7" s="82" t="s">
        <v>136</v>
      </c>
      <c r="D7" s="82" t="s">
        <v>135</v>
      </c>
      <c r="E7" s="312">
        <v>10426</v>
      </c>
      <c r="F7" s="312">
        <v>0</v>
      </c>
      <c r="G7" s="312">
        <f>SUM(E7:F7)</f>
        <v>10426</v>
      </c>
      <c r="H7" s="313">
        <v>346</v>
      </c>
      <c r="I7" s="314">
        <v>0</v>
      </c>
      <c r="J7" s="314">
        <v>0</v>
      </c>
      <c r="K7" s="314">
        <v>12</v>
      </c>
      <c r="L7" s="314">
        <v>240</v>
      </c>
      <c r="M7" s="314">
        <v>2</v>
      </c>
      <c r="N7" s="314">
        <v>80</v>
      </c>
      <c r="O7" s="314">
        <v>0</v>
      </c>
      <c r="P7" s="314">
        <v>0</v>
      </c>
      <c r="Q7" s="314">
        <v>1</v>
      </c>
      <c r="R7" s="314">
        <v>40</v>
      </c>
      <c r="S7" s="315">
        <v>0</v>
      </c>
      <c r="T7" s="314">
        <f>I7+K7+M7+O7+Q7</f>
        <v>15</v>
      </c>
      <c r="U7" s="316">
        <f>J7+L7+N7+P7+R7</f>
        <v>360</v>
      </c>
      <c r="V7" s="317"/>
      <c r="W7" s="318">
        <v>597</v>
      </c>
      <c r="X7" s="319" t="s">
        <v>165</v>
      </c>
      <c r="Y7" s="318" t="s">
        <v>166</v>
      </c>
      <c r="Z7" s="318">
        <v>40</v>
      </c>
      <c r="AA7" s="320" t="s">
        <v>165</v>
      </c>
    </row>
    <row r="8" spans="1:27" s="41" customFormat="1" ht="15.75" thickBot="1" x14ac:dyDescent="0.3">
      <c r="A8" s="321"/>
      <c r="B8" s="322"/>
      <c r="C8" s="323"/>
      <c r="D8" s="324"/>
      <c r="E8" s="324"/>
      <c r="F8" s="324"/>
      <c r="G8" s="325">
        <f>SUM(G7:G7)</f>
        <v>10426</v>
      </c>
      <c r="H8" s="326"/>
      <c r="I8" s="326"/>
      <c r="J8" s="326"/>
      <c r="K8" s="326">
        <f>SUM(K7)</f>
        <v>12</v>
      </c>
      <c r="L8" s="326">
        <f>SUM(L7)</f>
        <v>240</v>
      </c>
      <c r="M8" s="326">
        <f t="shared" ref="M8:U8" si="0">SUM(M7)</f>
        <v>2</v>
      </c>
      <c r="N8" s="326">
        <f t="shared" si="0"/>
        <v>80</v>
      </c>
      <c r="O8" s="326"/>
      <c r="P8" s="326"/>
      <c r="Q8" s="326">
        <f t="shared" si="0"/>
        <v>1</v>
      </c>
      <c r="R8" s="326">
        <f t="shared" si="0"/>
        <v>40</v>
      </c>
      <c r="S8" s="326"/>
      <c r="T8" s="326">
        <f t="shared" si="0"/>
        <v>15</v>
      </c>
      <c r="U8" s="326">
        <f t="shared" si="0"/>
        <v>360</v>
      </c>
      <c r="V8" s="327"/>
      <c r="W8" s="326"/>
      <c r="X8" s="326"/>
      <c r="Y8" s="328"/>
      <c r="Z8" s="326"/>
      <c r="AA8" s="329"/>
    </row>
    <row r="9" spans="1:27" x14ac:dyDescent="0.25">
      <c r="F9" s="1"/>
      <c r="G9" s="1"/>
    </row>
    <row r="10" spans="1:27" x14ac:dyDescent="0.25"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1:27" x14ac:dyDescent="0.25"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1:27" x14ac:dyDescent="0.25"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1:27" x14ac:dyDescent="0.25"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</row>
    <row r="14" spans="1:27" x14ac:dyDescent="0.25"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</row>
    <row r="15" spans="1:27" x14ac:dyDescent="0.25"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</row>
    <row r="16" spans="1:27" x14ac:dyDescent="0.25"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</row>
    <row r="17" spans="8:27" x14ac:dyDescent="0.25"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</row>
  </sheetData>
  <sheetProtection password="9080" sheet="1" objects="1" scenarios="1" selectLockedCells="1" selectUnlockedCells="1"/>
  <mergeCells count="22">
    <mergeCell ref="A2:C2"/>
    <mergeCell ref="K5:L5"/>
    <mergeCell ref="Y5:AA5"/>
    <mergeCell ref="D5:D6"/>
    <mergeCell ref="E5:E6"/>
    <mergeCell ref="F5:F6"/>
    <mergeCell ref="G5:G6"/>
    <mergeCell ref="A4:H4"/>
    <mergeCell ref="V4:AA4"/>
    <mergeCell ref="S5:S6"/>
    <mergeCell ref="T5:T6"/>
    <mergeCell ref="U5:U6"/>
    <mergeCell ref="V5:X5"/>
    <mergeCell ref="M5:N5"/>
    <mergeCell ref="O5:P5"/>
    <mergeCell ref="Q5:R5"/>
    <mergeCell ref="I4:U4"/>
    <mergeCell ref="A5:A6"/>
    <mergeCell ref="B5:B6"/>
    <mergeCell ref="C5:C6"/>
    <mergeCell ref="H5:H6"/>
    <mergeCell ref="I5:J5"/>
  </mergeCells>
  <pageMargins left="0.7" right="0.7" top="0.75" bottom="0.75" header="0.3" footer="0.3"/>
  <pageSetup paperSize="9" orientation="portrait" verticalDpi="4" r:id="rId1"/>
  <ignoredErrors>
    <ignoredError sqref="G7:G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EN41"/>
  <sheetViews>
    <sheetView topLeftCell="J1" zoomScaleNormal="100" workbookViewId="0">
      <selection activeCell="I5" sqref="I5:I6"/>
    </sheetView>
  </sheetViews>
  <sheetFormatPr defaultRowHeight="15" x14ac:dyDescent="0.25"/>
  <cols>
    <col min="1" max="1" width="18.85546875" style="9" customWidth="1"/>
    <col min="2" max="2" width="20.7109375" style="9" customWidth="1"/>
    <col min="3" max="3" width="15.42578125" style="9" customWidth="1"/>
    <col min="4" max="4" width="7" style="9" customWidth="1"/>
    <col min="5" max="7" width="9.28515625" style="9" customWidth="1"/>
    <col min="8" max="8" width="9.42578125" style="9" customWidth="1"/>
    <col min="9" max="9" width="11" style="9" customWidth="1"/>
    <col min="10" max="10" width="7" style="9" customWidth="1"/>
    <col min="11" max="11" width="9.140625" style="9" customWidth="1"/>
    <col min="12" max="12" width="7.7109375" style="9" customWidth="1"/>
    <col min="13" max="13" width="9.140625" style="9"/>
    <col min="14" max="14" width="6.7109375" style="9" customWidth="1"/>
    <col min="15" max="15" width="9.140625" style="9" customWidth="1"/>
    <col min="16" max="16" width="6.140625" style="9" customWidth="1"/>
    <col min="17" max="17" width="9.140625" style="9" customWidth="1"/>
    <col min="18" max="18" width="7.7109375" style="9" customWidth="1"/>
    <col min="19" max="19" width="9.140625" style="9" customWidth="1"/>
    <col min="20" max="23" width="9.140625" style="9"/>
    <col min="24" max="24" width="12.42578125" style="9" customWidth="1"/>
    <col min="25" max="25" width="9.140625" style="9"/>
    <col min="26" max="26" width="17.140625" style="9" customWidth="1"/>
    <col min="27" max="27" width="12.28515625" style="9" customWidth="1"/>
    <col min="28" max="16384" width="9.140625" style="9"/>
  </cols>
  <sheetData>
    <row r="1" spans="1:144" ht="18" customHeight="1" x14ac:dyDescent="0.25">
      <c r="A1" s="2" t="s">
        <v>74</v>
      </c>
    </row>
    <row r="2" spans="1:144" ht="18" customHeight="1" x14ac:dyDescent="0.25">
      <c r="A2" s="2" t="s">
        <v>183</v>
      </c>
    </row>
    <row r="3" spans="1:144" s="17" customFormat="1" ht="14.25" customHeight="1" thickBot="1" x14ac:dyDescent="0.3">
      <c r="A3" s="2"/>
    </row>
    <row r="4" spans="1:144" s="18" customFormat="1" ht="39" customHeight="1" thickBot="1" x14ac:dyDescent="0.25">
      <c r="A4" s="406" t="s">
        <v>0</v>
      </c>
      <c r="B4" s="407"/>
      <c r="C4" s="407"/>
      <c r="D4" s="407"/>
      <c r="E4" s="407"/>
      <c r="F4" s="407"/>
      <c r="G4" s="407"/>
      <c r="H4" s="407"/>
      <c r="I4" s="408"/>
      <c r="J4" s="439" t="s">
        <v>1</v>
      </c>
      <c r="K4" s="440"/>
      <c r="L4" s="440"/>
      <c r="M4" s="440"/>
      <c r="N4" s="440"/>
      <c r="O4" s="440"/>
      <c r="P4" s="440"/>
      <c r="Q4" s="440"/>
      <c r="R4" s="440"/>
      <c r="S4" s="440"/>
      <c r="T4" s="440"/>
      <c r="U4" s="440"/>
      <c r="V4" s="441"/>
      <c r="W4" s="426" t="s">
        <v>182</v>
      </c>
      <c r="X4" s="427"/>
      <c r="Y4" s="427"/>
      <c r="Z4" s="427"/>
      <c r="AA4" s="427"/>
      <c r="AB4" s="428"/>
    </row>
    <row r="5" spans="1:144" s="18" customFormat="1" ht="67.5" customHeight="1" x14ac:dyDescent="0.2">
      <c r="A5" s="429" t="s">
        <v>2</v>
      </c>
      <c r="B5" s="397" t="s">
        <v>3</v>
      </c>
      <c r="C5" s="397" t="s">
        <v>4</v>
      </c>
      <c r="D5" s="432" t="s">
        <v>5</v>
      </c>
      <c r="E5" s="434" t="s">
        <v>179</v>
      </c>
      <c r="F5" s="436" t="s">
        <v>180</v>
      </c>
      <c r="G5" s="437" t="s">
        <v>181</v>
      </c>
      <c r="H5" s="397" t="s">
        <v>23</v>
      </c>
      <c r="I5" s="438" t="s">
        <v>6</v>
      </c>
      <c r="J5" s="399" t="s">
        <v>7</v>
      </c>
      <c r="K5" s="400"/>
      <c r="L5" s="400" t="s">
        <v>8</v>
      </c>
      <c r="M5" s="400"/>
      <c r="N5" s="400" t="s">
        <v>9</v>
      </c>
      <c r="O5" s="400"/>
      <c r="P5" s="400" t="s">
        <v>10</v>
      </c>
      <c r="Q5" s="400"/>
      <c r="R5" s="400" t="s">
        <v>11</v>
      </c>
      <c r="S5" s="400"/>
      <c r="T5" s="400" t="s">
        <v>173</v>
      </c>
      <c r="U5" s="400" t="s">
        <v>174</v>
      </c>
      <c r="V5" s="404" t="s">
        <v>175</v>
      </c>
      <c r="W5" s="442" t="s">
        <v>12</v>
      </c>
      <c r="X5" s="443"/>
      <c r="Y5" s="443"/>
      <c r="Z5" s="443" t="s">
        <v>13</v>
      </c>
      <c r="AA5" s="443"/>
      <c r="AB5" s="444"/>
    </row>
    <row r="6" spans="1:144" s="18" customFormat="1" ht="39.75" customHeight="1" thickBot="1" x14ac:dyDescent="0.25">
      <c r="A6" s="430"/>
      <c r="B6" s="431"/>
      <c r="C6" s="431"/>
      <c r="D6" s="433"/>
      <c r="E6" s="435"/>
      <c r="F6" s="431"/>
      <c r="G6" s="431"/>
      <c r="H6" s="431"/>
      <c r="I6" s="433"/>
      <c r="J6" s="23" t="s">
        <v>171</v>
      </c>
      <c r="K6" s="24" t="s">
        <v>172</v>
      </c>
      <c r="L6" s="23" t="s">
        <v>171</v>
      </c>
      <c r="M6" s="24" t="s">
        <v>172</v>
      </c>
      <c r="N6" s="23" t="s">
        <v>171</v>
      </c>
      <c r="O6" s="24" t="s">
        <v>172</v>
      </c>
      <c r="P6" s="23" t="s">
        <v>171</v>
      </c>
      <c r="Q6" s="24" t="s">
        <v>172</v>
      </c>
      <c r="R6" s="23" t="s">
        <v>171</v>
      </c>
      <c r="S6" s="24" t="s">
        <v>172</v>
      </c>
      <c r="T6" s="401"/>
      <c r="U6" s="401"/>
      <c r="V6" s="405"/>
      <c r="W6" s="120" t="s">
        <v>14</v>
      </c>
      <c r="X6" s="121" t="s">
        <v>176</v>
      </c>
      <c r="Y6" s="121" t="s">
        <v>15</v>
      </c>
      <c r="Z6" s="122" t="s">
        <v>14</v>
      </c>
      <c r="AA6" s="121" t="s">
        <v>176</v>
      </c>
      <c r="AB6" s="123" t="s">
        <v>15</v>
      </c>
    </row>
    <row r="7" spans="1:144" s="12" customFormat="1" ht="21" x14ac:dyDescent="0.25">
      <c r="A7" s="43" t="s">
        <v>77</v>
      </c>
      <c r="B7" s="44" t="s">
        <v>78</v>
      </c>
      <c r="C7" s="44" t="s">
        <v>125</v>
      </c>
      <c r="D7" s="45" t="s">
        <v>126</v>
      </c>
      <c r="E7" s="254">
        <v>1144.83</v>
      </c>
      <c r="F7" s="255">
        <v>330</v>
      </c>
      <c r="G7" s="255">
        <v>552.23</v>
      </c>
      <c r="H7" s="99">
        <f>E7+F7+G7</f>
        <v>2027.06</v>
      </c>
      <c r="I7" s="256">
        <v>43</v>
      </c>
      <c r="J7" s="102"/>
      <c r="K7" s="111"/>
      <c r="L7" s="49">
        <v>2</v>
      </c>
      <c r="M7" s="111">
        <v>25</v>
      </c>
      <c r="N7" s="49"/>
      <c r="O7" s="111"/>
      <c r="P7" s="49"/>
      <c r="Q7" s="49"/>
      <c r="R7" s="49"/>
      <c r="S7" s="49"/>
      <c r="T7" s="52"/>
      <c r="U7" s="49">
        <f>J7+L7+N7+P7+R7</f>
        <v>2</v>
      </c>
      <c r="V7" s="116">
        <f>K7+M7+O7+Q7+S7</f>
        <v>25</v>
      </c>
      <c r="W7" s="125" t="s">
        <v>168</v>
      </c>
      <c r="X7" s="52">
        <v>102</v>
      </c>
      <c r="Y7" s="52"/>
      <c r="Z7" s="48"/>
      <c r="AA7" s="50"/>
      <c r="AB7" s="53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</row>
    <row r="8" spans="1:144" s="12" customFormat="1" ht="21" x14ac:dyDescent="0.25">
      <c r="A8" s="91" t="s">
        <v>79</v>
      </c>
      <c r="B8" s="62" t="s">
        <v>80</v>
      </c>
      <c r="C8" s="62" t="s">
        <v>127</v>
      </c>
      <c r="D8" s="63" t="s">
        <v>126</v>
      </c>
      <c r="E8" s="257">
        <v>2595</v>
      </c>
      <c r="F8" s="258">
        <v>705</v>
      </c>
      <c r="G8" s="258">
        <v>886</v>
      </c>
      <c r="H8" s="89">
        <f t="shared" ref="H8:H30" si="0">E8+F8+G8</f>
        <v>4186</v>
      </c>
      <c r="I8" s="259">
        <v>153</v>
      </c>
      <c r="J8" s="104"/>
      <c r="K8" s="112"/>
      <c r="L8" s="84">
        <v>5</v>
      </c>
      <c r="M8" s="112">
        <v>35.200000000000003</v>
      </c>
      <c r="N8" s="84">
        <v>1</v>
      </c>
      <c r="O8" s="112">
        <v>11.21</v>
      </c>
      <c r="P8" s="84"/>
      <c r="Q8" s="84"/>
      <c r="R8" s="84"/>
      <c r="S8" s="84"/>
      <c r="T8" s="85"/>
      <c r="U8" s="84">
        <f t="shared" ref="U8:U30" si="1">J8+L8+N8+P8+R8</f>
        <v>6</v>
      </c>
      <c r="V8" s="117">
        <f t="shared" ref="V8:V30" si="2">K8+M8+O8+Q8+S8</f>
        <v>46.410000000000004</v>
      </c>
      <c r="W8" s="126" t="s">
        <v>168</v>
      </c>
      <c r="X8" s="85">
        <v>110</v>
      </c>
      <c r="Y8" s="85"/>
      <c r="Z8" s="68"/>
      <c r="AA8" s="67"/>
      <c r="AB8" s="69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</row>
    <row r="9" spans="1:144" s="12" customFormat="1" x14ac:dyDescent="0.25">
      <c r="A9" s="92" t="s">
        <v>81</v>
      </c>
      <c r="B9" s="82" t="s">
        <v>82</v>
      </c>
      <c r="C9" s="82" t="s">
        <v>128</v>
      </c>
      <c r="D9" s="94" t="s">
        <v>126</v>
      </c>
      <c r="E9" s="260">
        <v>880</v>
      </c>
      <c r="F9" s="261">
        <v>140</v>
      </c>
      <c r="G9" s="261">
        <v>195</v>
      </c>
      <c r="H9" s="88">
        <f t="shared" si="0"/>
        <v>1215</v>
      </c>
      <c r="I9" s="262">
        <v>35</v>
      </c>
      <c r="J9" s="106"/>
      <c r="K9" s="113"/>
      <c r="L9" s="77">
        <v>2</v>
      </c>
      <c r="M9" s="113">
        <v>35</v>
      </c>
      <c r="N9" s="77"/>
      <c r="O9" s="113"/>
      <c r="P9" s="77"/>
      <c r="Q9" s="77"/>
      <c r="R9" s="77"/>
      <c r="S9" s="77"/>
      <c r="T9" s="78"/>
      <c r="U9" s="77">
        <f t="shared" si="1"/>
        <v>2</v>
      </c>
      <c r="V9" s="118">
        <f t="shared" si="2"/>
        <v>35</v>
      </c>
      <c r="W9" s="127" t="s">
        <v>168</v>
      </c>
      <c r="X9" s="78">
        <v>68</v>
      </c>
      <c r="Y9" s="83"/>
      <c r="Z9" s="79"/>
      <c r="AA9" s="80"/>
      <c r="AB9" s="81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</row>
    <row r="10" spans="1:144" s="12" customFormat="1" ht="21" x14ac:dyDescent="0.25">
      <c r="A10" s="91" t="s">
        <v>83</v>
      </c>
      <c r="B10" s="62" t="s">
        <v>84</v>
      </c>
      <c r="C10" s="62" t="s">
        <v>129</v>
      </c>
      <c r="D10" s="63" t="s">
        <v>130</v>
      </c>
      <c r="E10" s="257">
        <v>3256</v>
      </c>
      <c r="F10" s="258">
        <v>870</v>
      </c>
      <c r="G10" s="258">
        <v>1230</v>
      </c>
      <c r="H10" s="89">
        <f t="shared" si="0"/>
        <v>5356</v>
      </c>
      <c r="I10" s="259">
        <v>161</v>
      </c>
      <c r="J10" s="104"/>
      <c r="K10" s="112"/>
      <c r="L10" s="84">
        <v>4</v>
      </c>
      <c r="M10" s="112">
        <v>48</v>
      </c>
      <c r="N10" s="84">
        <v>1</v>
      </c>
      <c r="O10" s="112">
        <v>14</v>
      </c>
      <c r="P10" s="84"/>
      <c r="Q10" s="84"/>
      <c r="R10" s="84"/>
      <c r="S10" s="84"/>
      <c r="T10" s="85"/>
      <c r="U10" s="84">
        <f t="shared" si="1"/>
        <v>5</v>
      </c>
      <c r="V10" s="117">
        <f t="shared" si="2"/>
        <v>62</v>
      </c>
      <c r="W10" s="126" t="s">
        <v>168</v>
      </c>
      <c r="X10" s="85">
        <v>181</v>
      </c>
      <c r="Y10" s="86"/>
      <c r="Z10" s="68"/>
      <c r="AA10" s="67"/>
      <c r="AB10" s="69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</row>
    <row r="11" spans="1:144" s="12" customFormat="1" x14ac:dyDescent="0.25">
      <c r="A11" s="92" t="s">
        <v>85</v>
      </c>
      <c r="B11" s="82" t="s">
        <v>86</v>
      </c>
      <c r="C11" s="75" t="s">
        <v>131</v>
      </c>
      <c r="D11" s="94" t="s">
        <v>130</v>
      </c>
      <c r="E11" s="260">
        <v>2285</v>
      </c>
      <c r="F11" s="261">
        <v>415</v>
      </c>
      <c r="G11" s="261">
        <v>0</v>
      </c>
      <c r="H11" s="88">
        <f t="shared" si="0"/>
        <v>2700</v>
      </c>
      <c r="I11" s="263">
        <v>82</v>
      </c>
      <c r="J11" s="106"/>
      <c r="K11" s="113"/>
      <c r="L11" s="77">
        <v>2</v>
      </c>
      <c r="M11" s="113">
        <v>24.12</v>
      </c>
      <c r="N11" s="77"/>
      <c r="O11" s="113"/>
      <c r="P11" s="77"/>
      <c r="Q11" s="77"/>
      <c r="R11" s="77"/>
      <c r="S11" s="77"/>
      <c r="T11" s="78"/>
      <c r="U11" s="77">
        <f t="shared" si="1"/>
        <v>2</v>
      </c>
      <c r="V11" s="118">
        <f t="shared" si="2"/>
        <v>24.12</v>
      </c>
      <c r="W11" s="127" t="s">
        <v>168</v>
      </c>
      <c r="X11" s="78">
        <v>88</v>
      </c>
      <c r="Y11" s="83"/>
      <c r="Z11" s="79"/>
      <c r="AA11" s="80"/>
      <c r="AB11" s="81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</row>
    <row r="12" spans="1:144" s="12" customFormat="1" ht="21" x14ac:dyDescent="0.25">
      <c r="A12" s="91" t="s">
        <v>87</v>
      </c>
      <c r="B12" s="87" t="s">
        <v>88</v>
      </c>
      <c r="C12" s="62" t="s">
        <v>132</v>
      </c>
      <c r="D12" s="95" t="s">
        <v>133</v>
      </c>
      <c r="E12" s="257">
        <v>1137</v>
      </c>
      <c r="F12" s="258">
        <v>425</v>
      </c>
      <c r="G12" s="258">
        <v>757</v>
      </c>
      <c r="H12" s="89">
        <f t="shared" si="0"/>
        <v>2319</v>
      </c>
      <c r="I12" s="259">
        <v>86</v>
      </c>
      <c r="J12" s="108"/>
      <c r="K12" s="114"/>
      <c r="L12" s="86">
        <v>3</v>
      </c>
      <c r="M12" s="114">
        <v>36</v>
      </c>
      <c r="N12" s="86">
        <v>1</v>
      </c>
      <c r="O12" s="114">
        <v>40</v>
      </c>
      <c r="P12" s="86"/>
      <c r="Q12" s="86"/>
      <c r="R12" s="86"/>
      <c r="S12" s="86"/>
      <c r="T12" s="86"/>
      <c r="U12" s="84">
        <f t="shared" si="1"/>
        <v>4</v>
      </c>
      <c r="V12" s="117">
        <f t="shared" si="2"/>
        <v>76</v>
      </c>
      <c r="W12" s="126"/>
      <c r="X12" s="86"/>
      <c r="Y12" s="86"/>
      <c r="Z12" s="68"/>
      <c r="AA12" s="67"/>
      <c r="AB12" s="69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</row>
    <row r="13" spans="1:144" s="12" customFormat="1" x14ac:dyDescent="0.25">
      <c r="A13" s="90" t="s">
        <v>89</v>
      </c>
      <c r="B13" s="75" t="s">
        <v>90</v>
      </c>
      <c r="C13" s="75" t="s">
        <v>134</v>
      </c>
      <c r="D13" s="96" t="s">
        <v>135</v>
      </c>
      <c r="E13" s="260">
        <v>1099</v>
      </c>
      <c r="F13" s="261">
        <v>445</v>
      </c>
      <c r="G13" s="261">
        <v>150</v>
      </c>
      <c r="H13" s="88">
        <f t="shared" si="0"/>
        <v>1694</v>
      </c>
      <c r="I13" s="263">
        <v>47</v>
      </c>
      <c r="J13" s="106"/>
      <c r="K13" s="113"/>
      <c r="L13" s="77">
        <v>2</v>
      </c>
      <c r="M13" s="113">
        <v>20</v>
      </c>
      <c r="N13" s="77"/>
      <c r="O13" s="113"/>
      <c r="P13" s="77"/>
      <c r="Q13" s="77"/>
      <c r="R13" s="77"/>
      <c r="S13" s="77"/>
      <c r="T13" s="78"/>
      <c r="U13" s="77">
        <f t="shared" si="1"/>
        <v>2</v>
      </c>
      <c r="V13" s="118">
        <f t="shared" si="2"/>
        <v>20</v>
      </c>
      <c r="W13" s="127" t="s">
        <v>168</v>
      </c>
      <c r="X13" s="78">
        <v>78</v>
      </c>
      <c r="Y13" s="78"/>
      <c r="Z13" s="79"/>
      <c r="AA13" s="80"/>
      <c r="AB13" s="81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</row>
    <row r="14" spans="1:144" s="12" customFormat="1" ht="21" x14ac:dyDescent="0.25">
      <c r="A14" s="91" t="s">
        <v>91</v>
      </c>
      <c r="B14" s="62" t="s">
        <v>92</v>
      </c>
      <c r="C14" s="62" t="s">
        <v>136</v>
      </c>
      <c r="D14" s="63" t="s">
        <v>135</v>
      </c>
      <c r="E14" s="257">
        <v>5284.16</v>
      </c>
      <c r="F14" s="258">
        <v>640</v>
      </c>
      <c r="G14" s="258">
        <v>3243.42</v>
      </c>
      <c r="H14" s="89">
        <f t="shared" si="0"/>
        <v>9167.58</v>
      </c>
      <c r="I14" s="259">
        <v>275</v>
      </c>
      <c r="J14" s="104">
        <v>1</v>
      </c>
      <c r="K14" s="112">
        <v>15</v>
      </c>
      <c r="L14" s="84">
        <v>3</v>
      </c>
      <c r="M14" s="112">
        <v>67.5</v>
      </c>
      <c r="N14" s="84"/>
      <c r="O14" s="112"/>
      <c r="P14" s="84"/>
      <c r="Q14" s="84"/>
      <c r="R14" s="84"/>
      <c r="S14" s="84"/>
      <c r="T14" s="85"/>
      <c r="U14" s="84">
        <f t="shared" si="1"/>
        <v>4</v>
      </c>
      <c r="V14" s="117">
        <f t="shared" si="2"/>
        <v>82.5</v>
      </c>
      <c r="W14" s="126" t="s">
        <v>168</v>
      </c>
      <c r="X14" s="85">
        <v>402</v>
      </c>
      <c r="Y14" s="85"/>
      <c r="Z14" s="68"/>
      <c r="AA14" s="67"/>
      <c r="AB14" s="69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</row>
    <row r="15" spans="1:144" s="12" customFormat="1" x14ac:dyDescent="0.25">
      <c r="A15" s="92" t="s">
        <v>93</v>
      </c>
      <c r="B15" s="82" t="s">
        <v>94</v>
      </c>
      <c r="C15" s="82" t="s">
        <v>136</v>
      </c>
      <c r="D15" s="94" t="s">
        <v>135</v>
      </c>
      <c r="E15" s="260">
        <v>6538.18</v>
      </c>
      <c r="F15" s="261">
        <v>0</v>
      </c>
      <c r="G15" s="261">
        <v>4281.42</v>
      </c>
      <c r="H15" s="88">
        <f t="shared" si="0"/>
        <v>10819.6</v>
      </c>
      <c r="I15" s="262">
        <v>378</v>
      </c>
      <c r="J15" s="106"/>
      <c r="K15" s="113"/>
      <c r="L15" s="77">
        <v>4</v>
      </c>
      <c r="M15" s="113">
        <v>60</v>
      </c>
      <c r="N15" s="77"/>
      <c r="O15" s="113"/>
      <c r="P15" s="77">
        <v>1</v>
      </c>
      <c r="Q15" s="77">
        <v>30</v>
      </c>
      <c r="R15" s="77"/>
      <c r="S15" s="77"/>
      <c r="T15" s="78"/>
      <c r="U15" s="77">
        <f t="shared" si="1"/>
        <v>5</v>
      </c>
      <c r="V15" s="118">
        <f t="shared" si="2"/>
        <v>90</v>
      </c>
      <c r="W15" s="127" t="s">
        <v>168</v>
      </c>
      <c r="X15" s="78">
        <v>320</v>
      </c>
      <c r="Y15" s="83"/>
      <c r="Z15" s="79"/>
      <c r="AA15" s="80"/>
      <c r="AB15" s="81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</row>
    <row r="16" spans="1:144" s="12" customFormat="1" x14ac:dyDescent="0.25">
      <c r="A16" s="91" t="s">
        <v>95</v>
      </c>
      <c r="B16" s="62" t="s">
        <v>96</v>
      </c>
      <c r="C16" s="62" t="s">
        <v>137</v>
      </c>
      <c r="D16" s="63" t="s">
        <v>135</v>
      </c>
      <c r="E16" s="257">
        <v>430.79999999999995</v>
      </c>
      <c r="F16" s="258">
        <v>150</v>
      </c>
      <c r="G16" s="258">
        <v>178.53</v>
      </c>
      <c r="H16" s="89">
        <f t="shared" si="0"/>
        <v>759.32999999999993</v>
      </c>
      <c r="I16" s="259">
        <v>27</v>
      </c>
      <c r="J16" s="104"/>
      <c r="K16" s="112"/>
      <c r="L16" s="84">
        <v>1</v>
      </c>
      <c r="M16" s="112">
        <v>12.5</v>
      </c>
      <c r="N16" s="84"/>
      <c r="O16" s="112"/>
      <c r="P16" s="84"/>
      <c r="Q16" s="84"/>
      <c r="R16" s="84"/>
      <c r="S16" s="84"/>
      <c r="T16" s="85"/>
      <c r="U16" s="84">
        <f t="shared" si="1"/>
        <v>1</v>
      </c>
      <c r="V16" s="117">
        <f t="shared" si="2"/>
        <v>12.5</v>
      </c>
      <c r="W16" s="126" t="s">
        <v>168</v>
      </c>
      <c r="X16" s="85">
        <v>28</v>
      </c>
      <c r="Y16" s="86"/>
      <c r="Z16" s="68"/>
      <c r="AA16" s="67"/>
      <c r="AB16" s="69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</row>
    <row r="17" spans="1:144" x14ac:dyDescent="0.25">
      <c r="A17" s="92" t="s">
        <v>97</v>
      </c>
      <c r="B17" s="82" t="s">
        <v>98</v>
      </c>
      <c r="C17" s="75" t="s">
        <v>138</v>
      </c>
      <c r="D17" s="94" t="s">
        <v>135</v>
      </c>
      <c r="E17" s="260">
        <v>569.99</v>
      </c>
      <c r="F17" s="261">
        <v>339</v>
      </c>
      <c r="G17" s="261">
        <v>213.83</v>
      </c>
      <c r="H17" s="88">
        <f t="shared" si="0"/>
        <v>1122.82</v>
      </c>
      <c r="I17" s="263">
        <v>54</v>
      </c>
      <c r="J17" s="106"/>
      <c r="K17" s="113"/>
      <c r="L17" s="77">
        <v>2</v>
      </c>
      <c r="M17" s="113">
        <v>12.5</v>
      </c>
      <c r="N17" s="77"/>
      <c r="O17" s="113"/>
      <c r="P17" s="77"/>
      <c r="Q17" s="77"/>
      <c r="R17" s="77"/>
      <c r="S17" s="77"/>
      <c r="T17" s="78"/>
      <c r="U17" s="77">
        <f t="shared" si="1"/>
        <v>2</v>
      </c>
      <c r="V17" s="118">
        <f t="shared" si="2"/>
        <v>12.5</v>
      </c>
      <c r="W17" s="127" t="s">
        <v>168</v>
      </c>
      <c r="X17" s="78">
        <v>67</v>
      </c>
      <c r="Y17" s="83"/>
      <c r="Z17" s="79"/>
      <c r="AA17" s="80"/>
      <c r="AB17" s="81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</row>
    <row r="18" spans="1:144" ht="21" x14ac:dyDescent="0.25">
      <c r="A18" s="91" t="s">
        <v>99</v>
      </c>
      <c r="B18" s="87" t="s">
        <v>100</v>
      </c>
      <c r="C18" s="62" t="s">
        <v>136</v>
      </c>
      <c r="D18" s="95" t="s">
        <v>135</v>
      </c>
      <c r="E18" s="257">
        <v>6451</v>
      </c>
      <c r="F18" s="258">
        <v>470</v>
      </c>
      <c r="G18" s="258">
        <v>1880</v>
      </c>
      <c r="H18" s="89">
        <f t="shared" si="0"/>
        <v>8801</v>
      </c>
      <c r="I18" s="259">
        <v>301</v>
      </c>
      <c r="J18" s="108"/>
      <c r="K18" s="114"/>
      <c r="L18" s="86">
        <v>4</v>
      </c>
      <c r="M18" s="114">
        <v>60</v>
      </c>
      <c r="N18" s="86">
        <v>1</v>
      </c>
      <c r="O18" s="114">
        <v>30</v>
      </c>
      <c r="P18" s="86"/>
      <c r="Q18" s="86"/>
      <c r="R18" s="86"/>
      <c r="S18" s="86"/>
      <c r="T18" s="86"/>
      <c r="U18" s="84">
        <f t="shared" si="1"/>
        <v>5</v>
      </c>
      <c r="V18" s="117">
        <f t="shared" si="2"/>
        <v>90</v>
      </c>
      <c r="W18" s="126" t="s">
        <v>168</v>
      </c>
      <c r="X18" s="86">
        <v>133</v>
      </c>
      <c r="Y18" s="86"/>
      <c r="Z18" s="68"/>
      <c r="AA18" s="67"/>
      <c r="AB18" s="69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</row>
    <row r="19" spans="1:144" ht="21" x14ac:dyDescent="0.25">
      <c r="A19" s="90" t="s">
        <v>101</v>
      </c>
      <c r="B19" s="75" t="s">
        <v>102</v>
      </c>
      <c r="C19" s="75" t="s">
        <v>139</v>
      </c>
      <c r="D19" s="96" t="s">
        <v>135</v>
      </c>
      <c r="E19" s="260">
        <v>1543</v>
      </c>
      <c r="F19" s="261">
        <v>330</v>
      </c>
      <c r="G19" s="261">
        <v>0</v>
      </c>
      <c r="H19" s="88">
        <f t="shared" si="0"/>
        <v>1873</v>
      </c>
      <c r="I19" s="263">
        <v>47</v>
      </c>
      <c r="J19" s="106"/>
      <c r="K19" s="113"/>
      <c r="L19" s="77">
        <v>2</v>
      </c>
      <c r="M19" s="113">
        <v>16.32</v>
      </c>
      <c r="N19" s="77"/>
      <c r="O19" s="113"/>
      <c r="P19" s="77"/>
      <c r="Q19" s="77"/>
      <c r="R19" s="77"/>
      <c r="S19" s="77"/>
      <c r="T19" s="78"/>
      <c r="U19" s="77">
        <f t="shared" si="1"/>
        <v>2</v>
      </c>
      <c r="V19" s="118">
        <f t="shared" si="2"/>
        <v>16.32</v>
      </c>
      <c r="W19" s="127" t="s">
        <v>168</v>
      </c>
      <c r="X19" s="78">
        <v>61</v>
      </c>
      <c r="Y19" s="78"/>
      <c r="Z19" s="79"/>
      <c r="AA19" s="80"/>
      <c r="AB19" s="81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</row>
    <row r="20" spans="1:144" ht="21" x14ac:dyDescent="0.25">
      <c r="A20" s="91" t="s">
        <v>103</v>
      </c>
      <c r="B20" s="62" t="s">
        <v>104</v>
      </c>
      <c r="C20" s="62" t="s">
        <v>140</v>
      </c>
      <c r="D20" s="63" t="s">
        <v>135</v>
      </c>
      <c r="E20" s="257">
        <v>326.90999999999997</v>
      </c>
      <c r="F20" s="258">
        <v>240</v>
      </c>
      <c r="G20" s="258">
        <v>235.98</v>
      </c>
      <c r="H20" s="89">
        <f t="shared" si="0"/>
        <v>802.89</v>
      </c>
      <c r="I20" s="259">
        <v>30</v>
      </c>
      <c r="J20" s="104"/>
      <c r="K20" s="112"/>
      <c r="L20" s="84">
        <v>1</v>
      </c>
      <c r="M20" s="112">
        <v>11.5</v>
      </c>
      <c r="N20" s="84"/>
      <c r="O20" s="112"/>
      <c r="P20" s="84"/>
      <c r="Q20" s="84"/>
      <c r="R20" s="84"/>
      <c r="S20" s="84"/>
      <c r="T20" s="85"/>
      <c r="U20" s="84">
        <f t="shared" si="1"/>
        <v>1</v>
      </c>
      <c r="V20" s="117">
        <f t="shared" si="2"/>
        <v>11.5</v>
      </c>
      <c r="W20" s="126" t="s">
        <v>168</v>
      </c>
      <c r="X20" s="85">
        <v>51</v>
      </c>
      <c r="Y20" s="85"/>
      <c r="Z20" s="68"/>
      <c r="AA20" s="67"/>
      <c r="AB20" s="69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</row>
    <row r="21" spans="1:144" ht="21" x14ac:dyDescent="0.25">
      <c r="A21" s="92" t="s">
        <v>105</v>
      </c>
      <c r="B21" s="82" t="s">
        <v>106</v>
      </c>
      <c r="C21" s="82" t="s">
        <v>141</v>
      </c>
      <c r="D21" s="94" t="s">
        <v>135</v>
      </c>
      <c r="E21" s="260">
        <v>1230</v>
      </c>
      <c r="F21" s="261">
        <v>670</v>
      </c>
      <c r="G21" s="261">
        <v>250</v>
      </c>
      <c r="H21" s="88">
        <f t="shared" si="0"/>
        <v>2150</v>
      </c>
      <c r="I21" s="262">
        <v>68</v>
      </c>
      <c r="J21" s="106"/>
      <c r="K21" s="113"/>
      <c r="L21" s="77">
        <v>3</v>
      </c>
      <c r="M21" s="113">
        <v>35</v>
      </c>
      <c r="N21" s="77"/>
      <c r="O21" s="113"/>
      <c r="P21" s="77"/>
      <c r="Q21" s="77"/>
      <c r="R21" s="77"/>
      <c r="S21" s="77"/>
      <c r="T21" s="78"/>
      <c r="U21" s="77">
        <f t="shared" si="1"/>
        <v>3</v>
      </c>
      <c r="V21" s="118">
        <f t="shared" si="2"/>
        <v>35</v>
      </c>
      <c r="W21" s="127" t="s">
        <v>168</v>
      </c>
      <c r="X21" s="78">
        <v>49</v>
      </c>
      <c r="Y21" s="83"/>
      <c r="Z21" s="79"/>
      <c r="AA21" s="80"/>
      <c r="AB21" s="81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</row>
    <row r="22" spans="1:144" ht="21" x14ac:dyDescent="0.25">
      <c r="A22" s="91" t="s">
        <v>107</v>
      </c>
      <c r="B22" s="62" t="s">
        <v>108</v>
      </c>
      <c r="C22" s="62" t="s">
        <v>136</v>
      </c>
      <c r="D22" s="63" t="s">
        <v>135</v>
      </c>
      <c r="E22" s="257">
        <v>2340.91</v>
      </c>
      <c r="F22" s="258">
        <v>751</v>
      </c>
      <c r="G22" s="258">
        <v>413.1</v>
      </c>
      <c r="H22" s="89">
        <f t="shared" si="0"/>
        <v>3505.0099999999998</v>
      </c>
      <c r="I22" s="259">
        <v>101</v>
      </c>
      <c r="J22" s="104"/>
      <c r="K22" s="112"/>
      <c r="L22" s="84">
        <v>2</v>
      </c>
      <c r="M22" s="112">
        <v>40</v>
      </c>
      <c r="N22" s="84"/>
      <c r="O22" s="112"/>
      <c r="P22" s="84"/>
      <c r="Q22" s="84"/>
      <c r="R22" s="84"/>
      <c r="S22" s="84"/>
      <c r="T22" s="85"/>
      <c r="U22" s="84">
        <f t="shared" si="1"/>
        <v>2</v>
      </c>
      <c r="V22" s="117">
        <f t="shared" si="2"/>
        <v>40</v>
      </c>
      <c r="W22" s="126" t="s">
        <v>168</v>
      </c>
      <c r="X22" s="85">
        <v>116</v>
      </c>
      <c r="Y22" s="86"/>
      <c r="Z22" s="68"/>
      <c r="AA22" s="67"/>
      <c r="AB22" s="69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</row>
    <row r="23" spans="1:144" ht="21" x14ac:dyDescent="0.25">
      <c r="A23" s="92" t="s">
        <v>109</v>
      </c>
      <c r="B23" s="82" t="s">
        <v>110</v>
      </c>
      <c r="C23" s="75" t="s">
        <v>136</v>
      </c>
      <c r="D23" s="94" t="s">
        <v>135</v>
      </c>
      <c r="E23" s="260">
        <v>7283</v>
      </c>
      <c r="F23" s="261">
        <v>922</v>
      </c>
      <c r="G23" s="261">
        <v>1200</v>
      </c>
      <c r="H23" s="88">
        <f t="shared" si="0"/>
        <v>9405</v>
      </c>
      <c r="I23" s="263">
        <v>360</v>
      </c>
      <c r="J23" s="106"/>
      <c r="K23" s="113"/>
      <c r="L23" s="77">
        <v>5</v>
      </c>
      <c r="M23" s="113">
        <v>100</v>
      </c>
      <c r="N23" s="77">
        <v>1</v>
      </c>
      <c r="O23" s="113">
        <v>20</v>
      </c>
      <c r="P23" s="77"/>
      <c r="Q23" s="77"/>
      <c r="R23" s="77"/>
      <c r="S23" s="77"/>
      <c r="T23" s="78"/>
      <c r="U23" s="77">
        <f t="shared" si="1"/>
        <v>6</v>
      </c>
      <c r="V23" s="118">
        <f t="shared" si="2"/>
        <v>120</v>
      </c>
      <c r="W23" s="127" t="s">
        <v>168</v>
      </c>
      <c r="X23" s="78">
        <v>286</v>
      </c>
      <c r="Y23" s="83"/>
      <c r="Z23" s="79"/>
      <c r="AA23" s="80"/>
      <c r="AB23" s="81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</row>
    <row r="24" spans="1:144" s="5" customFormat="1" x14ac:dyDescent="0.25">
      <c r="A24" s="91" t="s">
        <v>111</v>
      </c>
      <c r="B24" s="87" t="s">
        <v>112</v>
      </c>
      <c r="C24" s="62" t="s">
        <v>136</v>
      </c>
      <c r="D24" s="95" t="s">
        <v>135</v>
      </c>
      <c r="E24" s="257">
        <v>6469</v>
      </c>
      <c r="F24" s="258">
        <v>1415</v>
      </c>
      <c r="G24" s="258">
        <v>1000</v>
      </c>
      <c r="H24" s="89">
        <f t="shared" si="0"/>
        <v>8884</v>
      </c>
      <c r="I24" s="259">
        <v>160</v>
      </c>
      <c r="J24" s="108"/>
      <c r="K24" s="114"/>
      <c r="L24" s="86">
        <v>3</v>
      </c>
      <c r="M24" s="114">
        <v>45</v>
      </c>
      <c r="N24" s="86">
        <v>2</v>
      </c>
      <c r="O24" s="114">
        <v>55</v>
      </c>
      <c r="P24" s="86"/>
      <c r="Q24" s="86"/>
      <c r="R24" s="86"/>
      <c r="S24" s="86"/>
      <c r="T24" s="86"/>
      <c r="U24" s="84">
        <f t="shared" si="1"/>
        <v>5</v>
      </c>
      <c r="V24" s="117">
        <f t="shared" si="2"/>
        <v>100</v>
      </c>
      <c r="W24" s="126" t="s">
        <v>168</v>
      </c>
      <c r="X24" s="86">
        <v>106</v>
      </c>
      <c r="Y24" s="86"/>
      <c r="Z24" s="68"/>
      <c r="AA24" s="67"/>
      <c r="AB24" s="69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</row>
    <row r="25" spans="1:144" ht="21" x14ac:dyDescent="0.25">
      <c r="A25" s="90" t="s">
        <v>113</v>
      </c>
      <c r="B25" s="75" t="s">
        <v>114</v>
      </c>
      <c r="C25" s="75" t="s">
        <v>136</v>
      </c>
      <c r="D25" s="96" t="s">
        <v>135</v>
      </c>
      <c r="E25" s="260">
        <v>3524.87</v>
      </c>
      <c r="F25" s="261">
        <v>415</v>
      </c>
      <c r="G25" s="261">
        <v>1763.39</v>
      </c>
      <c r="H25" s="88">
        <f t="shared" si="0"/>
        <v>5703.26</v>
      </c>
      <c r="I25" s="263">
        <v>171</v>
      </c>
      <c r="J25" s="106"/>
      <c r="K25" s="113"/>
      <c r="L25" s="77">
        <v>2</v>
      </c>
      <c r="M25" s="113">
        <v>52.5</v>
      </c>
      <c r="N25" s="77">
        <v>1</v>
      </c>
      <c r="O25" s="113">
        <v>15</v>
      </c>
      <c r="P25" s="77"/>
      <c r="Q25" s="77"/>
      <c r="R25" s="77"/>
      <c r="S25" s="77"/>
      <c r="T25" s="78"/>
      <c r="U25" s="77">
        <f t="shared" si="1"/>
        <v>3</v>
      </c>
      <c r="V25" s="118">
        <f t="shared" si="2"/>
        <v>67.5</v>
      </c>
      <c r="W25" s="127" t="s">
        <v>168</v>
      </c>
      <c r="X25" s="78">
        <v>314</v>
      </c>
      <c r="Y25" s="78"/>
      <c r="Z25" s="79"/>
      <c r="AA25" s="80"/>
      <c r="AB25" s="81"/>
    </row>
    <row r="26" spans="1:144" ht="21" x14ac:dyDescent="0.25">
      <c r="A26" s="91" t="s">
        <v>115</v>
      </c>
      <c r="B26" s="62" t="s">
        <v>116</v>
      </c>
      <c r="C26" s="62" t="s">
        <v>136</v>
      </c>
      <c r="D26" s="63" t="s">
        <v>135</v>
      </c>
      <c r="E26" s="257">
        <v>1467.14</v>
      </c>
      <c r="F26" s="258">
        <v>565</v>
      </c>
      <c r="G26" s="258">
        <v>1297.0899999999999</v>
      </c>
      <c r="H26" s="89">
        <f t="shared" si="0"/>
        <v>3329.23</v>
      </c>
      <c r="I26" s="259">
        <v>174</v>
      </c>
      <c r="J26" s="104"/>
      <c r="K26" s="112"/>
      <c r="L26" s="84">
        <v>2</v>
      </c>
      <c r="M26" s="112">
        <v>22.5</v>
      </c>
      <c r="N26" s="84">
        <v>1</v>
      </c>
      <c r="O26" s="112">
        <v>32.5</v>
      </c>
      <c r="P26" s="84"/>
      <c r="Q26" s="84"/>
      <c r="R26" s="84"/>
      <c r="S26" s="84"/>
      <c r="T26" s="85"/>
      <c r="U26" s="84">
        <f t="shared" si="1"/>
        <v>3</v>
      </c>
      <c r="V26" s="117">
        <f t="shared" si="2"/>
        <v>55</v>
      </c>
      <c r="W26" s="126" t="s">
        <v>168</v>
      </c>
      <c r="X26" s="85">
        <v>241</v>
      </c>
      <c r="Y26" s="85"/>
      <c r="Z26" s="68"/>
      <c r="AA26" s="67"/>
      <c r="AB26" s="69"/>
    </row>
    <row r="27" spans="1:144" ht="21" x14ac:dyDescent="0.25">
      <c r="A27" s="92" t="s">
        <v>117</v>
      </c>
      <c r="B27" s="82" t="s">
        <v>118</v>
      </c>
      <c r="C27" s="82" t="s">
        <v>142</v>
      </c>
      <c r="D27" s="94" t="s">
        <v>135</v>
      </c>
      <c r="E27" s="260">
        <v>37</v>
      </c>
      <c r="F27" s="261">
        <v>175</v>
      </c>
      <c r="G27" s="261">
        <v>209</v>
      </c>
      <c r="H27" s="88">
        <f t="shared" si="0"/>
        <v>421</v>
      </c>
      <c r="I27" s="262">
        <v>12</v>
      </c>
      <c r="J27" s="106"/>
      <c r="K27" s="113"/>
      <c r="L27" s="77">
        <v>1</v>
      </c>
      <c r="M27" s="113">
        <v>5</v>
      </c>
      <c r="N27" s="77"/>
      <c r="O27" s="113"/>
      <c r="P27" s="77"/>
      <c r="Q27" s="77"/>
      <c r="R27" s="77"/>
      <c r="S27" s="77"/>
      <c r="T27" s="78"/>
      <c r="U27" s="77">
        <f t="shared" si="1"/>
        <v>1</v>
      </c>
      <c r="V27" s="118">
        <f t="shared" si="2"/>
        <v>5</v>
      </c>
      <c r="W27" s="127" t="s">
        <v>168</v>
      </c>
      <c r="X27" s="78">
        <v>47</v>
      </c>
      <c r="Y27" s="83"/>
      <c r="Z27" s="79"/>
      <c r="AA27" s="80"/>
      <c r="AB27" s="81"/>
    </row>
    <row r="28" spans="1:144" x14ac:dyDescent="0.25">
      <c r="A28" s="91" t="s">
        <v>119</v>
      </c>
      <c r="B28" s="62" t="s">
        <v>120</v>
      </c>
      <c r="C28" s="62" t="s">
        <v>136</v>
      </c>
      <c r="D28" s="63" t="s">
        <v>135</v>
      </c>
      <c r="E28" s="257">
        <v>1714.13</v>
      </c>
      <c r="F28" s="258">
        <v>0</v>
      </c>
      <c r="G28" s="258">
        <v>466.4</v>
      </c>
      <c r="H28" s="89">
        <f t="shared" si="0"/>
        <v>2180.5300000000002</v>
      </c>
      <c r="I28" s="259">
        <v>75</v>
      </c>
      <c r="J28" s="104"/>
      <c r="K28" s="112"/>
      <c r="L28" s="84">
        <v>2</v>
      </c>
      <c r="M28" s="112">
        <v>20</v>
      </c>
      <c r="N28" s="84"/>
      <c r="O28" s="112"/>
      <c r="P28" s="84"/>
      <c r="Q28" s="84"/>
      <c r="R28" s="84"/>
      <c r="S28" s="84"/>
      <c r="T28" s="85"/>
      <c r="U28" s="84">
        <f t="shared" si="1"/>
        <v>2</v>
      </c>
      <c r="V28" s="117">
        <f t="shared" si="2"/>
        <v>20</v>
      </c>
      <c r="W28" s="126" t="s">
        <v>168</v>
      </c>
      <c r="X28" s="85">
        <v>131</v>
      </c>
      <c r="Y28" s="86"/>
      <c r="Z28" s="68"/>
      <c r="AA28" s="67"/>
      <c r="AB28" s="69"/>
    </row>
    <row r="29" spans="1:144" ht="21" x14ac:dyDescent="0.25">
      <c r="A29" s="92" t="s">
        <v>121</v>
      </c>
      <c r="B29" s="82" t="s">
        <v>122</v>
      </c>
      <c r="C29" s="75" t="s">
        <v>143</v>
      </c>
      <c r="D29" s="94" t="s">
        <v>135</v>
      </c>
      <c r="E29" s="260">
        <v>1073</v>
      </c>
      <c r="F29" s="261">
        <v>520</v>
      </c>
      <c r="G29" s="261">
        <v>300</v>
      </c>
      <c r="H29" s="88">
        <f t="shared" si="0"/>
        <v>1893</v>
      </c>
      <c r="I29" s="263">
        <v>65</v>
      </c>
      <c r="J29" s="106"/>
      <c r="K29" s="113"/>
      <c r="L29" s="77">
        <v>2</v>
      </c>
      <c r="M29" s="113">
        <v>34.5</v>
      </c>
      <c r="N29" s="77"/>
      <c r="O29" s="113"/>
      <c r="P29" s="77"/>
      <c r="Q29" s="77"/>
      <c r="R29" s="77"/>
      <c r="S29" s="77"/>
      <c r="T29" s="78"/>
      <c r="U29" s="77">
        <f t="shared" si="1"/>
        <v>2</v>
      </c>
      <c r="V29" s="118">
        <f t="shared" si="2"/>
        <v>34.5</v>
      </c>
      <c r="W29" s="127" t="s">
        <v>168</v>
      </c>
      <c r="X29" s="78">
        <v>80</v>
      </c>
      <c r="Y29" s="83"/>
      <c r="Z29" s="79"/>
      <c r="AA29" s="80"/>
      <c r="AB29" s="81"/>
    </row>
    <row r="30" spans="1:144" ht="21.75" thickBot="1" x14ac:dyDescent="0.3">
      <c r="A30" s="97" t="s">
        <v>123</v>
      </c>
      <c r="B30" s="70" t="s">
        <v>124</v>
      </c>
      <c r="C30" s="70" t="s">
        <v>144</v>
      </c>
      <c r="D30" s="98" t="s">
        <v>145</v>
      </c>
      <c r="E30" s="264">
        <v>1800.1</v>
      </c>
      <c r="F30" s="265">
        <v>735</v>
      </c>
      <c r="G30" s="265">
        <v>1799.44</v>
      </c>
      <c r="H30" s="100">
        <f t="shared" si="0"/>
        <v>4334.54</v>
      </c>
      <c r="I30" s="266">
        <v>154</v>
      </c>
      <c r="J30" s="109">
        <v>1</v>
      </c>
      <c r="K30" s="115">
        <v>6</v>
      </c>
      <c r="L30" s="110">
        <v>5</v>
      </c>
      <c r="M30" s="115">
        <v>31.5</v>
      </c>
      <c r="N30" s="110">
        <v>1</v>
      </c>
      <c r="O30" s="115">
        <v>9.35</v>
      </c>
      <c r="P30" s="110"/>
      <c r="Q30" s="110"/>
      <c r="R30" s="110"/>
      <c r="S30" s="110"/>
      <c r="T30" s="110"/>
      <c r="U30" s="71">
        <f t="shared" si="1"/>
        <v>7</v>
      </c>
      <c r="V30" s="119">
        <f t="shared" si="2"/>
        <v>46.85</v>
      </c>
      <c r="W30" s="128" t="s">
        <v>168</v>
      </c>
      <c r="X30" s="110">
        <v>160</v>
      </c>
      <c r="Y30" s="110"/>
      <c r="Z30" s="129"/>
      <c r="AA30" s="130"/>
      <c r="AB30" s="131"/>
    </row>
    <row r="31" spans="1:144" ht="15.75" thickBot="1" x14ac:dyDescent="0.3">
      <c r="A31" s="93" t="s">
        <v>16</v>
      </c>
      <c r="B31" s="3"/>
      <c r="C31" s="3"/>
      <c r="D31" s="3"/>
      <c r="E31" s="267"/>
      <c r="F31" s="267"/>
      <c r="G31" s="267"/>
      <c r="H31" s="6">
        <f>SUM(H7:H30)</f>
        <v>94648.849999999991</v>
      </c>
      <c r="I31" s="7">
        <f>SUM(I7:I30)</f>
        <v>3059</v>
      </c>
      <c r="J31" s="101">
        <f t="shared" ref="J31:V31" si="3">SUM(J7:J30)</f>
        <v>2</v>
      </c>
      <c r="K31" s="101">
        <f t="shared" si="3"/>
        <v>21</v>
      </c>
      <c r="L31" s="101">
        <f t="shared" si="3"/>
        <v>64</v>
      </c>
      <c r="M31" s="101">
        <f t="shared" si="3"/>
        <v>849.64</v>
      </c>
      <c r="N31" s="101">
        <f t="shared" si="3"/>
        <v>10</v>
      </c>
      <c r="O31" s="101">
        <f t="shared" si="3"/>
        <v>227.06</v>
      </c>
      <c r="P31" s="101">
        <f t="shared" si="3"/>
        <v>1</v>
      </c>
      <c r="Q31" s="101">
        <f t="shared" si="3"/>
        <v>30</v>
      </c>
      <c r="R31" s="101"/>
      <c r="S31" s="101"/>
      <c r="T31" s="101"/>
      <c r="U31" s="132">
        <f t="shared" si="3"/>
        <v>77</v>
      </c>
      <c r="V31" s="132">
        <f t="shared" si="3"/>
        <v>1127.6999999999998</v>
      </c>
      <c r="W31" s="124"/>
      <c r="X31" s="30"/>
      <c r="Y31" s="30"/>
      <c r="Z31" s="31"/>
      <c r="AA31" s="30"/>
      <c r="AB31" s="32"/>
    </row>
    <row r="32" spans="1:144" x14ac:dyDescent="0.25">
      <c r="G32" s="1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</row>
    <row r="34" spans="4:28" x14ac:dyDescent="0.25"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</row>
    <row r="35" spans="4:28" x14ac:dyDescent="0.25"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</row>
    <row r="36" spans="4:28" x14ac:dyDescent="0.25"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</row>
    <row r="37" spans="4:28" x14ac:dyDescent="0.25"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</row>
    <row r="38" spans="4:28" x14ac:dyDescent="0.25"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</row>
    <row r="39" spans="4:28" x14ac:dyDescent="0.25"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</row>
    <row r="40" spans="4:28" x14ac:dyDescent="0.25"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</row>
    <row r="41" spans="4:28" x14ac:dyDescent="0.25"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</row>
  </sheetData>
  <sheetProtection password="9080" sheet="1" objects="1" scenarios="1" selectLockedCells="1" selectUnlockedCells="1"/>
  <mergeCells count="22">
    <mergeCell ref="T5:T6"/>
    <mergeCell ref="J5:K5"/>
    <mergeCell ref="L5:M5"/>
    <mergeCell ref="N5:O5"/>
    <mergeCell ref="P5:Q5"/>
    <mergeCell ref="R5:S5"/>
    <mergeCell ref="W4:AB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A4:I4"/>
    <mergeCell ref="J4:V4"/>
    <mergeCell ref="U5:U6"/>
    <mergeCell ref="V5:V6"/>
    <mergeCell ref="W5:Y5"/>
    <mergeCell ref="Z5:AB5"/>
  </mergeCells>
  <pageMargins left="0.7" right="0.7" top="0.75" bottom="0.75" header="0.3" footer="0.3"/>
  <pageSetup paperSize="9" orientation="portrait" verticalDpi="0" r:id="rId1"/>
  <ignoredErrors>
    <ignoredError sqref="U7:U31 V7:V31 D31 H7:H30 F31 J31:Q31" unlockedFormula="1"/>
    <ignoredError sqref="W7:W3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XP24"/>
  <sheetViews>
    <sheetView zoomScaleNormal="100" workbookViewId="0">
      <selection activeCell="H20" sqref="H20"/>
    </sheetView>
  </sheetViews>
  <sheetFormatPr defaultRowHeight="15" x14ac:dyDescent="0.25"/>
  <cols>
    <col min="1" max="1" width="21.7109375" style="17" customWidth="1"/>
    <col min="2" max="2" width="22.85546875" style="17" customWidth="1"/>
    <col min="3" max="3" width="9.140625" style="17"/>
    <col min="4" max="4" width="9.28515625" style="17" customWidth="1"/>
    <col min="5" max="5" width="9.5703125" style="17" customWidth="1"/>
    <col min="6" max="6" width="9.28515625" style="17" customWidth="1"/>
    <col min="7" max="7" width="9.28515625" style="334" customWidth="1"/>
    <col min="8" max="8" width="9.28515625" style="17" customWidth="1"/>
    <col min="9" max="9" width="9.7109375" style="17" customWidth="1"/>
    <col min="10" max="10" width="8.7109375" style="17" customWidth="1"/>
    <col min="11" max="11" width="10" style="17" customWidth="1"/>
    <col min="12" max="12" width="9.28515625" style="17" bestFit="1" customWidth="1"/>
    <col min="13" max="13" width="10.140625" style="17" customWidth="1"/>
    <col min="14" max="14" width="9.140625" style="17" customWidth="1"/>
    <col min="15" max="15" width="10.140625" style="17" customWidth="1"/>
    <col min="16" max="16" width="9.140625" style="17" customWidth="1"/>
    <col min="17" max="17" width="10.28515625" style="17" customWidth="1"/>
    <col min="18" max="18" width="9.140625" style="17" customWidth="1"/>
    <col min="19" max="19" width="10.28515625" style="17" customWidth="1"/>
    <col min="20" max="21" width="9.140625" style="17"/>
    <col min="22" max="22" width="10.140625" style="17" customWidth="1"/>
    <col min="23" max="23" width="9.140625" style="17"/>
    <col min="24" max="24" width="11.28515625" style="17" customWidth="1"/>
    <col min="25" max="25" width="9.140625" style="17"/>
    <col min="26" max="26" width="9.42578125" style="17" customWidth="1"/>
    <col min="27" max="27" width="10.140625" style="17" customWidth="1"/>
    <col min="28" max="16384" width="9.140625" style="17"/>
  </cols>
  <sheetData>
    <row r="1" spans="1:640" x14ac:dyDescent="0.25">
      <c r="A1" s="2" t="s">
        <v>74</v>
      </c>
    </row>
    <row r="2" spans="1:640" x14ac:dyDescent="0.25">
      <c r="A2" s="2" t="s">
        <v>184</v>
      </c>
    </row>
    <row r="3" spans="1:640" ht="15.75" thickBot="1" x14ac:dyDescent="0.3"/>
    <row r="4" spans="1:640" s="18" customFormat="1" ht="12.75" thickBot="1" x14ac:dyDescent="0.25">
      <c r="A4" s="445" t="s">
        <v>0</v>
      </c>
      <c r="B4" s="446"/>
      <c r="C4" s="446"/>
      <c r="D4" s="446"/>
      <c r="E4" s="446"/>
      <c r="F4" s="446"/>
      <c r="G4" s="446"/>
      <c r="H4" s="446"/>
      <c r="I4" s="447"/>
      <c r="J4" s="409" t="s">
        <v>1</v>
      </c>
      <c r="K4" s="410"/>
      <c r="L4" s="410"/>
      <c r="M4" s="410"/>
      <c r="N4" s="410"/>
      <c r="O4" s="410"/>
      <c r="P4" s="410"/>
      <c r="Q4" s="410"/>
      <c r="R4" s="410"/>
      <c r="S4" s="410"/>
      <c r="T4" s="410"/>
      <c r="U4" s="410"/>
      <c r="V4" s="411"/>
      <c r="W4" s="454" t="s">
        <v>182</v>
      </c>
      <c r="X4" s="455"/>
      <c r="Y4" s="455"/>
      <c r="Z4" s="455"/>
      <c r="AA4" s="455"/>
      <c r="AB4" s="456"/>
    </row>
    <row r="5" spans="1:640" s="18" customFormat="1" ht="30" customHeight="1" x14ac:dyDescent="0.2">
      <c r="A5" s="388" t="s">
        <v>2</v>
      </c>
      <c r="B5" s="390" t="s">
        <v>3</v>
      </c>
      <c r="C5" s="390" t="s">
        <v>4</v>
      </c>
      <c r="D5" s="392" t="s">
        <v>5</v>
      </c>
      <c r="E5" s="457" t="s">
        <v>179</v>
      </c>
      <c r="F5" s="459" t="s">
        <v>180</v>
      </c>
      <c r="G5" s="436" t="s">
        <v>195</v>
      </c>
      <c r="H5" s="461" t="s">
        <v>196</v>
      </c>
      <c r="I5" s="392" t="s">
        <v>6</v>
      </c>
      <c r="J5" s="453" t="s">
        <v>7</v>
      </c>
      <c r="K5" s="448"/>
      <c r="L5" s="448" t="s">
        <v>8</v>
      </c>
      <c r="M5" s="448"/>
      <c r="N5" s="448" t="s">
        <v>9</v>
      </c>
      <c r="O5" s="448"/>
      <c r="P5" s="448" t="s">
        <v>10</v>
      </c>
      <c r="Q5" s="448"/>
      <c r="R5" s="448" t="s">
        <v>11</v>
      </c>
      <c r="S5" s="448"/>
      <c r="T5" s="448" t="s">
        <v>173</v>
      </c>
      <c r="U5" s="448" t="s">
        <v>174</v>
      </c>
      <c r="V5" s="450" t="s">
        <v>175</v>
      </c>
      <c r="W5" s="394" t="s">
        <v>12</v>
      </c>
      <c r="X5" s="395"/>
      <c r="Y5" s="395"/>
      <c r="Z5" s="395" t="s">
        <v>13</v>
      </c>
      <c r="AA5" s="395"/>
      <c r="AB5" s="396"/>
    </row>
    <row r="6" spans="1:640" s="18" customFormat="1" ht="72.75" thickBot="1" x14ac:dyDescent="0.25">
      <c r="A6" s="389"/>
      <c r="B6" s="391"/>
      <c r="C6" s="391"/>
      <c r="D6" s="393"/>
      <c r="E6" s="458"/>
      <c r="F6" s="460" t="s">
        <v>22</v>
      </c>
      <c r="G6" s="463"/>
      <c r="H6" s="462"/>
      <c r="I6" s="452"/>
      <c r="J6" s="133" t="s">
        <v>171</v>
      </c>
      <c r="K6" s="134" t="s">
        <v>172</v>
      </c>
      <c r="L6" s="133" t="s">
        <v>171</v>
      </c>
      <c r="M6" s="134" t="s">
        <v>172</v>
      </c>
      <c r="N6" s="133" t="s">
        <v>171</v>
      </c>
      <c r="O6" s="134" t="s">
        <v>172</v>
      </c>
      <c r="P6" s="133" t="s">
        <v>171</v>
      </c>
      <c r="Q6" s="134" t="s">
        <v>172</v>
      </c>
      <c r="R6" s="133" t="s">
        <v>171</v>
      </c>
      <c r="S6" s="134" t="s">
        <v>172</v>
      </c>
      <c r="T6" s="449"/>
      <c r="U6" s="449"/>
      <c r="V6" s="451"/>
      <c r="W6" s="25" t="s">
        <v>14</v>
      </c>
      <c r="X6" s="26" t="s">
        <v>176</v>
      </c>
      <c r="Y6" s="26" t="s">
        <v>15</v>
      </c>
      <c r="Z6" s="27" t="s">
        <v>14</v>
      </c>
      <c r="AA6" s="26" t="s">
        <v>176</v>
      </c>
      <c r="AB6" s="28" t="s">
        <v>15</v>
      </c>
    </row>
    <row r="7" spans="1:640" s="12" customFormat="1" ht="22.5" customHeight="1" x14ac:dyDescent="0.25">
      <c r="A7" s="147" t="s">
        <v>20</v>
      </c>
      <c r="B7" s="148" t="s">
        <v>146</v>
      </c>
      <c r="C7" s="44" t="s">
        <v>127</v>
      </c>
      <c r="D7" s="281" t="s">
        <v>126</v>
      </c>
      <c r="E7" s="244">
        <v>2030</v>
      </c>
      <c r="F7" s="243">
        <v>190</v>
      </c>
      <c r="G7" s="243">
        <v>291</v>
      </c>
      <c r="H7" s="243">
        <f>SUM(E7:G7)</f>
        <v>2511</v>
      </c>
      <c r="I7" s="291">
        <v>92</v>
      </c>
      <c r="J7" s="286"/>
      <c r="K7" s="49"/>
      <c r="L7" s="49">
        <v>4</v>
      </c>
      <c r="M7" s="49">
        <v>75</v>
      </c>
      <c r="N7" s="49"/>
      <c r="O7" s="49"/>
      <c r="P7" s="49"/>
      <c r="Q7" s="49"/>
      <c r="R7" s="49"/>
      <c r="S7" s="49"/>
      <c r="T7" s="52"/>
      <c r="U7" s="49">
        <f>J7+L7+N7+P7+R7</f>
        <v>4</v>
      </c>
      <c r="V7" s="103">
        <f>K7+M7+O7+Q7+S7</f>
        <v>75</v>
      </c>
      <c r="W7" s="152"/>
      <c r="X7" s="52"/>
      <c r="Y7" s="52"/>
      <c r="Z7" s="52"/>
      <c r="AA7" s="52"/>
      <c r="AB7" s="153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  <c r="IR7" s="16"/>
      <c r="IS7" s="16"/>
      <c r="IT7" s="16"/>
      <c r="IU7" s="16"/>
      <c r="IV7" s="16"/>
      <c r="IW7" s="16"/>
      <c r="IX7" s="16"/>
      <c r="IY7" s="16"/>
      <c r="IZ7" s="16"/>
      <c r="JA7" s="16"/>
      <c r="JB7" s="16"/>
      <c r="JC7" s="16"/>
      <c r="JD7" s="16"/>
      <c r="JE7" s="16"/>
      <c r="JF7" s="16"/>
      <c r="JG7" s="16"/>
      <c r="JH7" s="16"/>
      <c r="JI7" s="16"/>
      <c r="JJ7" s="16"/>
      <c r="JK7" s="16"/>
      <c r="JL7" s="16"/>
      <c r="JM7" s="16"/>
      <c r="JN7" s="16"/>
      <c r="JO7" s="16"/>
      <c r="JP7" s="16"/>
      <c r="JQ7" s="16"/>
      <c r="JR7" s="16"/>
      <c r="JS7" s="16"/>
      <c r="JT7" s="16"/>
      <c r="JU7" s="16"/>
      <c r="JV7" s="16"/>
      <c r="JW7" s="16"/>
      <c r="JX7" s="16"/>
      <c r="JY7" s="16"/>
      <c r="JZ7" s="16"/>
      <c r="KA7" s="16"/>
      <c r="KB7" s="16"/>
      <c r="KC7" s="16"/>
      <c r="KD7" s="16"/>
      <c r="KE7" s="16"/>
      <c r="KF7" s="16"/>
      <c r="KG7" s="16"/>
      <c r="KH7" s="16"/>
      <c r="KI7" s="16"/>
      <c r="KJ7" s="16"/>
      <c r="KK7" s="16"/>
      <c r="KL7" s="16"/>
      <c r="KM7" s="16"/>
      <c r="KN7" s="16"/>
      <c r="KO7" s="16"/>
      <c r="KP7" s="16"/>
      <c r="KQ7" s="16"/>
      <c r="KR7" s="16"/>
      <c r="KS7" s="16"/>
      <c r="KT7" s="16"/>
      <c r="KU7" s="16"/>
      <c r="KV7" s="16"/>
      <c r="KW7" s="16"/>
      <c r="KX7" s="16"/>
      <c r="KY7" s="16"/>
      <c r="KZ7" s="16"/>
      <c r="LA7" s="16"/>
      <c r="LB7" s="16"/>
      <c r="LC7" s="16"/>
      <c r="LD7" s="16"/>
      <c r="LE7" s="16"/>
      <c r="LF7" s="16"/>
      <c r="LG7" s="16"/>
      <c r="LH7" s="16"/>
      <c r="LI7" s="16"/>
      <c r="LJ7" s="16"/>
      <c r="LK7" s="16"/>
      <c r="LL7" s="16"/>
      <c r="LM7" s="16"/>
      <c r="LN7" s="16"/>
      <c r="LO7" s="16"/>
      <c r="LP7" s="16"/>
      <c r="LQ7" s="16"/>
      <c r="LR7" s="16"/>
      <c r="LS7" s="16"/>
      <c r="LT7" s="16"/>
      <c r="LU7" s="16"/>
      <c r="LV7" s="16"/>
      <c r="LW7" s="16"/>
      <c r="LX7" s="16"/>
      <c r="LY7" s="16"/>
      <c r="LZ7" s="16"/>
      <c r="MA7" s="16"/>
      <c r="MB7" s="16"/>
      <c r="MC7" s="16"/>
      <c r="MD7" s="16"/>
      <c r="ME7" s="16"/>
      <c r="MF7" s="16"/>
      <c r="MG7" s="16"/>
      <c r="MH7" s="16"/>
      <c r="MI7" s="16"/>
      <c r="MJ7" s="16"/>
      <c r="MK7" s="16"/>
      <c r="ML7" s="16"/>
      <c r="MM7" s="16"/>
      <c r="MN7" s="16"/>
      <c r="MO7" s="16"/>
      <c r="MP7" s="16"/>
      <c r="MQ7" s="16"/>
      <c r="MR7" s="16"/>
      <c r="MS7" s="16"/>
      <c r="MT7" s="16"/>
      <c r="MU7" s="16"/>
      <c r="MV7" s="16"/>
      <c r="MW7" s="16"/>
      <c r="MX7" s="16"/>
      <c r="MY7" s="16"/>
      <c r="MZ7" s="16"/>
      <c r="NA7" s="16"/>
      <c r="NB7" s="16"/>
      <c r="NC7" s="16"/>
      <c r="ND7" s="16"/>
      <c r="NE7" s="16"/>
      <c r="NF7" s="16"/>
      <c r="NG7" s="16"/>
      <c r="NH7" s="16"/>
      <c r="NI7" s="16"/>
      <c r="NJ7" s="16"/>
      <c r="NK7" s="16"/>
      <c r="NL7" s="16"/>
      <c r="NM7" s="16"/>
      <c r="NN7" s="16"/>
      <c r="NO7" s="16"/>
      <c r="NP7" s="16"/>
      <c r="NQ7" s="16"/>
      <c r="NR7" s="16"/>
      <c r="NS7" s="16"/>
      <c r="NT7" s="16"/>
      <c r="NU7" s="16"/>
      <c r="NV7" s="16"/>
      <c r="NW7" s="16"/>
      <c r="NX7" s="16"/>
      <c r="NY7" s="16"/>
      <c r="NZ7" s="16"/>
      <c r="OA7" s="16"/>
      <c r="OB7" s="16"/>
      <c r="OC7" s="16"/>
      <c r="OD7" s="16"/>
      <c r="OE7" s="16"/>
      <c r="OF7" s="16"/>
      <c r="OG7" s="16"/>
      <c r="OH7" s="16"/>
      <c r="OI7" s="16"/>
      <c r="OJ7" s="16"/>
      <c r="OK7" s="16"/>
      <c r="OL7" s="16"/>
      <c r="OM7" s="16"/>
      <c r="ON7" s="16"/>
      <c r="OO7" s="16"/>
      <c r="OP7" s="16"/>
      <c r="OQ7" s="16"/>
      <c r="OR7" s="16"/>
      <c r="OS7" s="16"/>
      <c r="OT7" s="16"/>
      <c r="OU7" s="16"/>
      <c r="OV7" s="16"/>
      <c r="OW7" s="16"/>
      <c r="OX7" s="16"/>
      <c r="OY7" s="16"/>
      <c r="OZ7" s="16"/>
      <c r="PA7" s="16"/>
      <c r="PB7" s="16"/>
      <c r="PC7" s="16"/>
      <c r="PD7" s="16"/>
      <c r="PE7" s="16"/>
      <c r="PF7" s="16"/>
      <c r="PG7" s="16"/>
      <c r="PH7" s="16"/>
      <c r="PI7" s="16"/>
      <c r="PJ7" s="16"/>
      <c r="PK7" s="16"/>
      <c r="PL7" s="16"/>
      <c r="PM7" s="16"/>
      <c r="PN7" s="16"/>
      <c r="PO7" s="16"/>
      <c r="PP7" s="16"/>
      <c r="PQ7" s="16"/>
      <c r="PR7" s="16"/>
      <c r="PS7" s="16"/>
      <c r="PT7" s="16"/>
      <c r="PU7" s="16"/>
      <c r="PV7" s="16"/>
      <c r="PW7" s="16"/>
      <c r="PX7" s="16"/>
      <c r="PY7" s="16"/>
      <c r="PZ7" s="16"/>
      <c r="QA7" s="16"/>
      <c r="QB7" s="16"/>
      <c r="QC7" s="16"/>
      <c r="QD7" s="16"/>
      <c r="QE7" s="16"/>
      <c r="QF7" s="16"/>
      <c r="QG7" s="16"/>
      <c r="QH7" s="16"/>
      <c r="QI7" s="16"/>
      <c r="QJ7" s="16"/>
      <c r="QK7" s="16"/>
      <c r="QL7" s="16"/>
      <c r="QM7" s="16"/>
      <c r="QN7" s="16"/>
      <c r="QO7" s="16"/>
      <c r="QP7" s="16"/>
      <c r="QQ7" s="16"/>
      <c r="QR7" s="16"/>
      <c r="QS7" s="16"/>
      <c r="QT7" s="16"/>
      <c r="QU7" s="16"/>
      <c r="QV7" s="16"/>
      <c r="QW7" s="16"/>
      <c r="QX7" s="16"/>
      <c r="QY7" s="16"/>
      <c r="QZ7" s="16"/>
      <c r="RA7" s="16"/>
      <c r="RB7" s="16"/>
      <c r="RC7" s="16"/>
      <c r="RD7" s="16"/>
      <c r="RE7" s="16"/>
      <c r="RF7" s="16"/>
      <c r="RG7" s="16"/>
      <c r="RH7" s="16"/>
      <c r="RI7" s="16"/>
      <c r="RJ7" s="16"/>
      <c r="RK7" s="16"/>
      <c r="RL7" s="16"/>
      <c r="RM7" s="16"/>
      <c r="RN7" s="16"/>
      <c r="RO7" s="16"/>
      <c r="RP7" s="16"/>
      <c r="RQ7" s="16"/>
      <c r="RR7" s="16"/>
      <c r="RS7" s="16"/>
      <c r="RT7" s="16"/>
      <c r="RU7" s="16"/>
      <c r="RV7" s="16"/>
      <c r="RW7" s="16"/>
      <c r="RX7" s="16"/>
      <c r="RY7" s="16"/>
      <c r="RZ7" s="16"/>
      <c r="SA7" s="16"/>
      <c r="SB7" s="16"/>
      <c r="SC7" s="16"/>
      <c r="SD7" s="16"/>
      <c r="SE7" s="16"/>
      <c r="SF7" s="16"/>
      <c r="SG7" s="16"/>
      <c r="SH7" s="16"/>
      <c r="SI7" s="16"/>
      <c r="SJ7" s="16"/>
      <c r="SK7" s="16"/>
      <c r="SL7" s="16"/>
      <c r="SM7" s="16"/>
      <c r="SN7" s="16"/>
      <c r="SO7" s="16"/>
      <c r="SP7" s="16"/>
      <c r="SQ7" s="16"/>
      <c r="SR7" s="16"/>
      <c r="SS7" s="16"/>
      <c r="ST7" s="16"/>
      <c r="SU7" s="16"/>
      <c r="SV7" s="16"/>
      <c r="SW7" s="16"/>
      <c r="SX7" s="16"/>
      <c r="SY7" s="16"/>
      <c r="SZ7" s="16"/>
      <c r="TA7" s="16"/>
      <c r="TB7" s="16"/>
      <c r="TC7" s="16"/>
      <c r="TD7" s="16"/>
      <c r="TE7" s="16"/>
      <c r="TF7" s="16"/>
      <c r="TG7" s="16"/>
      <c r="TH7" s="16"/>
      <c r="TI7" s="16"/>
      <c r="TJ7" s="16"/>
      <c r="TK7" s="16"/>
      <c r="TL7" s="16"/>
      <c r="TM7" s="16"/>
      <c r="TN7" s="16"/>
      <c r="TO7" s="16"/>
      <c r="TP7" s="16"/>
      <c r="TQ7" s="16"/>
      <c r="TR7" s="16"/>
      <c r="TS7" s="16"/>
      <c r="TT7" s="16"/>
      <c r="TU7" s="16"/>
      <c r="TV7" s="16"/>
      <c r="TW7" s="16"/>
      <c r="TX7" s="16"/>
      <c r="TY7" s="16"/>
      <c r="TZ7" s="16"/>
      <c r="UA7" s="16"/>
      <c r="UB7" s="16"/>
      <c r="UC7" s="16"/>
      <c r="UD7" s="16"/>
      <c r="UE7" s="16"/>
      <c r="UF7" s="16"/>
      <c r="UG7" s="16"/>
      <c r="UH7" s="16"/>
      <c r="UI7" s="16"/>
      <c r="UJ7" s="16"/>
      <c r="UK7" s="16"/>
      <c r="UL7" s="16"/>
      <c r="UM7" s="16"/>
      <c r="UN7" s="16"/>
      <c r="UO7" s="16"/>
      <c r="UP7" s="16"/>
      <c r="UQ7" s="16"/>
      <c r="UR7" s="16"/>
      <c r="US7" s="16"/>
      <c r="UT7" s="16"/>
      <c r="UU7" s="16"/>
      <c r="UV7" s="16"/>
      <c r="UW7" s="16"/>
      <c r="UX7" s="16"/>
      <c r="UY7" s="16"/>
      <c r="UZ7" s="16"/>
      <c r="VA7" s="16"/>
      <c r="VB7" s="16"/>
      <c r="VC7" s="16"/>
      <c r="VD7" s="16"/>
      <c r="VE7" s="16"/>
      <c r="VF7" s="16"/>
      <c r="VG7" s="16"/>
      <c r="VH7" s="16"/>
      <c r="VI7" s="16"/>
      <c r="VJ7" s="16"/>
      <c r="VK7" s="16"/>
      <c r="VL7" s="16"/>
      <c r="VM7" s="16"/>
      <c r="VN7" s="16"/>
      <c r="VO7" s="16"/>
      <c r="VP7" s="16"/>
      <c r="VQ7" s="16"/>
      <c r="VR7" s="16"/>
      <c r="VS7" s="16"/>
      <c r="VT7" s="16"/>
      <c r="VU7" s="16"/>
      <c r="VV7" s="16"/>
      <c r="VW7" s="16"/>
      <c r="VX7" s="16"/>
      <c r="VY7" s="16"/>
      <c r="VZ7" s="16"/>
      <c r="WA7" s="16"/>
      <c r="WB7" s="16"/>
      <c r="WC7" s="16"/>
      <c r="WD7" s="16"/>
      <c r="WE7" s="16"/>
      <c r="WF7" s="16"/>
      <c r="WG7" s="16"/>
      <c r="WH7" s="16"/>
      <c r="WI7" s="16"/>
      <c r="WJ7" s="16"/>
      <c r="WK7" s="16"/>
      <c r="WL7" s="16"/>
      <c r="WM7" s="16"/>
      <c r="WN7" s="16"/>
      <c r="WO7" s="16"/>
      <c r="WP7" s="16"/>
      <c r="WQ7" s="16"/>
      <c r="WR7" s="16"/>
      <c r="WS7" s="16"/>
      <c r="WT7" s="16"/>
      <c r="WU7" s="16"/>
      <c r="WV7" s="16"/>
      <c r="WW7" s="16"/>
      <c r="WX7" s="16"/>
      <c r="WY7" s="16"/>
      <c r="WZ7" s="16"/>
      <c r="XA7" s="16"/>
      <c r="XB7" s="16"/>
      <c r="XC7" s="16"/>
      <c r="XD7" s="16"/>
      <c r="XE7" s="16"/>
      <c r="XF7" s="16"/>
      <c r="XG7" s="16"/>
      <c r="XH7" s="16"/>
      <c r="XI7" s="16"/>
      <c r="XJ7" s="16"/>
      <c r="XK7" s="16"/>
      <c r="XL7" s="16"/>
      <c r="XM7" s="16"/>
      <c r="XN7" s="16"/>
      <c r="XO7" s="16"/>
      <c r="XP7" s="16"/>
    </row>
    <row r="8" spans="1:640" s="253" customFormat="1" x14ac:dyDescent="0.25">
      <c r="A8" s="138" t="s">
        <v>18</v>
      </c>
      <c r="B8" s="15" t="s">
        <v>147</v>
      </c>
      <c r="C8" s="62" t="s">
        <v>129</v>
      </c>
      <c r="D8" s="282" t="s">
        <v>130</v>
      </c>
      <c r="E8" s="246">
        <v>1893</v>
      </c>
      <c r="F8" s="248">
        <v>81</v>
      </c>
      <c r="G8" s="248">
        <v>120</v>
      </c>
      <c r="H8" s="378">
        <f t="shared" ref="H8:H15" si="0">SUM(E8:G8)</f>
        <v>2094</v>
      </c>
      <c r="I8" s="292">
        <v>54</v>
      </c>
      <c r="J8" s="287"/>
      <c r="K8" s="84"/>
      <c r="L8" s="84">
        <v>3</v>
      </c>
      <c r="M8" s="84">
        <v>80</v>
      </c>
      <c r="N8" s="84"/>
      <c r="O8" s="84"/>
      <c r="P8" s="84"/>
      <c r="Q8" s="84"/>
      <c r="R8" s="84"/>
      <c r="S8" s="84"/>
      <c r="T8" s="85"/>
      <c r="U8" s="84">
        <f t="shared" ref="U8:U15" si="1">J8+L8+N8+P8+R8</f>
        <v>3</v>
      </c>
      <c r="V8" s="105">
        <f t="shared" ref="V8:V15" si="2">K8+M8+O8+Q8+S8</f>
        <v>80</v>
      </c>
      <c r="W8" s="154"/>
      <c r="X8" s="85"/>
      <c r="Y8" s="85"/>
      <c r="Z8" s="85"/>
      <c r="AA8" s="85"/>
      <c r="AB8" s="139"/>
    </row>
    <row r="9" spans="1:640" s="12" customFormat="1" ht="25.5" x14ac:dyDescent="0.25">
      <c r="A9" s="140" t="s">
        <v>19</v>
      </c>
      <c r="B9" s="13" t="s">
        <v>148</v>
      </c>
      <c r="C9" s="75" t="s">
        <v>129</v>
      </c>
      <c r="D9" s="283" t="s">
        <v>130</v>
      </c>
      <c r="E9" s="273">
        <v>1009</v>
      </c>
      <c r="F9" s="274">
        <v>48</v>
      </c>
      <c r="G9" s="274">
        <v>155</v>
      </c>
      <c r="H9" s="274">
        <f t="shared" si="0"/>
        <v>1212</v>
      </c>
      <c r="I9" s="293">
        <v>13</v>
      </c>
      <c r="J9" s="288"/>
      <c r="K9" s="83"/>
      <c r="L9" s="83">
        <v>2</v>
      </c>
      <c r="M9" s="83">
        <v>20</v>
      </c>
      <c r="N9" s="83"/>
      <c r="O9" s="83"/>
      <c r="P9" s="83"/>
      <c r="Q9" s="83"/>
      <c r="R9" s="83"/>
      <c r="S9" s="83"/>
      <c r="T9" s="83"/>
      <c r="U9" s="77">
        <f t="shared" si="1"/>
        <v>2</v>
      </c>
      <c r="V9" s="107">
        <f t="shared" si="2"/>
        <v>20</v>
      </c>
      <c r="W9" s="149"/>
      <c r="X9" s="83"/>
      <c r="Y9" s="83"/>
      <c r="Z9" s="83"/>
      <c r="AA9" s="83"/>
      <c r="AB9" s="141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  <c r="IU9" s="16"/>
      <c r="IV9" s="16"/>
      <c r="IW9" s="16"/>
      <c r="IX9" s="16"/>
      <c r="IY9" s="16"/>
      <c r="IZ9" s="16"/>
      <c r="JA9" s="16"/>
      <c r="JB9" s="16"/>
      <c r="JC9" s="16"/>
      <c r="JD9" s="16"/>
      <c r="JE9" s="16"/>
      <c r="JF9" s="16"/>
      <c r="JG9" s="16"/>
      <c r="JH9" s="16"/>
      <c r="JI9" s="16"/>
      <c r="JJ9" s="16"/>
      <c r="JK9" s="16"/>
      <c r="JL9" s="16"/>
      <c r="JM9" s="16"/>
      <c r="JN9" s="16"/>
      <c r="JO9" s="16"/>
      <c r="JP9" s="16"/>
      <c r="JQ9" s="16"/>
      <c r="JR9" s="16"/>
      <c r="JS9" s="16"/>
      <c r="JT9" s="16"/>
      <c r="JU9" s="16"/>
      <c r="JV9" s="16"/>
      <c r="JW9" s="16"/>
      <c r="JX9" s="16"/>
      <c r="JY9" s="16"/>
      <c r="JZ9" s="16"/>
      <c r="KA9" s="16"/>
      <c r="KB9" s="16"/>
      <c r="KC9" s="16"/>
      <c r="KD9" s="16"/>
      <c r="KE9" s="16"/>
      <c r="KF9" s="16"/>
      <c r="KG9" s="16"/>
      <c r="KH9" s="16"/>
      <c r="KI9" s="16"/>
      <c r="KJ9" s="16"/>
      <c r="KK9" s="16"/>
      <c r="KL9" s="16"/>
      <c r="KM9" s="16"/>
      <c r="KN9" s="16"/>
      <c r="KO9" s="16"/>
      <c r="KP9" s="16"/>
      <c r="KQ9" s="16"/>
      <c r="KR9" s="16"/>
      <c r="KS9" s="16"/>
      <c r="KT9" s="16"/>
      <c r="KU9" s="16"/>
      <c r="KV9" s="16"/>
      <c r="KW9" s="16"/>
      <c r="KX9" s="16"/>
      <c r="KY9" s="16"/>
      <c r="KZ9" s="16"/>
      <c r="LA9" s="16"/>
      <c r="LB9" s="16"/>
      <c r="LC9" s="16"/>
      <c r="LD9" s="16"/>
      <c r="LE9" s="16"/>
      <c r="LF9" s="16"/>
      <c r="LG9" s="16"/>
      <c r="LH9" s="16"/>
      <c r="LI9" s="16"/>
      <c r="LJ9" s="16"/>
      <c r="LK9" s="16"/>
      <c r="LL9" s="16"/>
      <c r="LM9" s="16"/>
      <c r="LN9" s="16"/>
      <c r="LO9" s="16"/>
      <c r="LP9" s="16"/>
      <c r="LQ9" s="16"/>
      <c r="LR9" s="16"/>
      <c r="LS9" s="16"/>
      <c r="LT9" s="16"/>
      <c r="LU9" s="16"/>
      <c r="LV9" s="16"/>
      <c r="LW9" s="16"/>
      <c r="LX9" s="16"/>
      <c r="LY9" s="16"/>
      <c r="LZ9" s="16"/>
      <c r="MA9" s="16"/>
      <c r="MB9" s="16"/>
      <c r="MC9" s="16"/>
      <c r="MD9" s="16"/>
      <c r="ME9" s="16"/>
      <c r="MF9" s="16"/>
      <c r="MG9" s="16"/>
      <c r="MH9" s="16"/>
      <c r="MI9" s="16"/>
      <c r="MJ9" s="16"/>
      <c r="MK9" s="16"/>
      <c r="ML9" s="16"/>
      <c r="MM9" s="16"/>
      <c r="MN9" s="16"/>
      <c r="MO9" s="16"/>
      <c r="MP9" s="16"/>
      <c r="MQ9" s="16"/>
      <c r="MR9" s="16"/>
      <c r="MS9" s="16"/>
      <c r="MT9" s="16"/>
      <c r="MU9" s="16"/>
      <c r="MV9" s="16"/>
      <c r="MW9" s="16"/>
      <c r="MX9" s="16"/>
      <c r="MY9" s="16"/>
      <c r="MZ9" s="16"/>
      <c r="NA9" s="16"/>
      <c r="NB9" s="16"/>
      <c r="NC9" s="16"/>
      <c r="ND9" s="16"/>
      <c r="NE9" s="16"/>
      <c r="NF9" s="16"/>
      <c r="NG9" s="16"/>
      <c r="NH9" s="16"/>
      <c r="NI9" s="16"/>
      <c r="NJ9" s="16"/>
      <c r="NK9" s="16"/>
      <c r="NL9" s="16"/>
      <c r="NM9" s="16"/>
      <c r="NN9" s="16"/>
      <c r="NO9" s="16"/>
      <c r="NP9" s="16"/>
      <c r="NQ9" s="16"/>
      <c r="NR9" s="16"/>
      <c r="NS9" s="16"/>
      <c r="NT9" s="16"/>
      <c r="NU9" s="16"/>
      <c r="NV9" s="16"/>
      <c r="NW9" s="16"/>
      <c r="NX9" s="16"/>
      <c r="NY9" s="16"/>
      <c r="NZ9" s="16"/>
      <c r="OA9" s="16"/>
      <c r="OB9" s="16"/>
      <c r="OC9" s="16"/>
      <c r="OD9" s="16"/>
      <c r="OE9" s="16"/>
      <c r="OF9" s="16"/>
      <c r="OG9" s="16"/>
      <c r="OH9" s="16"/>
      <c r="OI9" s="16"/>
      <c r="OJ9" s="16"/>
      <c r="OK9" s="16"/>
      <c r="OL9" s="16"/>
      <c r="OM9" s="16"/>
      <c r="ON9" s="16"/>
      <c r="OO9" s="16"/>
      <c r="OP9" s="16"/>
      <c r="OQ9" s="16"/>
      <c r="OR9" s="16"/>
      <c r="OS9" s="16"/>
      <c r="OT9" s="16"/>
      <c r="OU9" s="16"/>
      <c r="OV9" s="16"/>
      <c r="OW9" s="16"/>
      <c r="OX9" s="16"/>
      <c r="OY9" s="16"/>
      <c r="OZ9" s="16"/>
      <c r="PA9" s="16"/>
      <c r="PB9" s="16"/>
      <c r="PC9" s="16"/>
      <c r="PD9" s="16"/>
      <c r="PE9" s="16"/>
      <c r="PF9" s="16"/>
      <c r="PG9" s="16"/>
      <c r="PH9" s="16"/>
      <c r="PI9" s="16"/>
      <c r="PJ9" s="16"/>
      <c r="PK9" s="16"/>
      <c r="PL9" s="16"/>
      <c r="PM9" s="16"/>
      <c r="PN9" s="16"/>
      <c r="PO9" s="16"/>
      <c r="PP9" s="16"/>
      <c r="PQ9" s="16"/>
      <c r="PR9" s="16"/>
      <c r="PS9" s="16"/>
      <c r="PT9" s="16"/>
      <c r="PU9" s="16"/>
      <c r="PV9" s="16"/>
      <c r="PW9" s="16"/>
      <c r="PX9" s="16"/>
      <c r="PY9" s="16"/>
      <c r="PZ9" s="16"/>
      <c r="QA9" s="16"/>
      <c r="QB9" s="16"/>
      <c r="QC9" s="16"/>
      <c r="QD9" s="16"/>
      <c r="QE9" s="16"/>
      <c r="QF9" s="16"/>
      <c r="QG9" s="16"/>
      <c r="QH9" s="16"/>
      <c r="QI9" s="16"/>
      <c r="QJ9" s="16"/>
      <c r="QK9" s="16"/>
      <c r="QL9" s="16"/>
      <c r="QM9" s="16"/>
      <c r="QN9" s="16"/>
      <c r="QO9" s="16"/>
      <c r="QP9" s="16"/>
      <c r="QQ9" s="16"/>
      <c r="QR9" s="16"/>
      <c r="QS9" s="16"/>
      <c r="QT9" s="16"/>
      <c r="QU9" s="16"/>
      <c r="QV9" s="16"/>
      <c r="QW9" s="16"/>
      <c r="QX9" s="16"/>
      <c r="QY9" s="16"/>
      <c r="QZ9" s="16"/>
      <c r="RA9" s="16"/>
      <c r="RB9" s="16"/>
      <c r="RC9" s="16"/>
      <c r="RD9" s="16"/>
      <c r="RE9" s="16"/>
      <c r="RF9" s="16"/>
      <c r="RG9" s="16"/>
      <c r="RH9" s="16"/>
      <c r="RI9" s="16"/>
      <c r="RJ9" s="16"/>
      <c r="RK9" s="16"/>
      <c r="RL9" s="16"/>
      <c r="RM9" s="16"/>
      <c r="RN9" s="16"/>
      <c r="RO9" s="16"/>
      <c r="RP9" s="16"/>
      <c r="RQ9" s="16"/>
      <c r="RR9" s="16"/>
      <c r="RS9" s="16"/>
      <c r="RT9" s="16"/>
      <c r="RU9" s="16"/>
      <c r="RV9" s="16"/>
      <c r="RW9" s="16"/>
      <c r="RX9" s="16"/>
      <c r="RY9" s="16"/>
      <c r="RZ9" s="16"/>
      <c r="SA9" s="16"/>
      <c r="SB9" s="16"/>
      <c r="SC9" s="16"/>
      <c r="SD9" s="16"/>
      <c r="SE9" s="16"/>
      <c r="SF9" s="16"/>
      <c r="SG9" s="16"/>
      <c r="SH9" s="16"/>
      <c r="SI9" s="16"/>
      <c r="SJ9" s="16"/>
      <c r="SK9" s="16"/>
      <c r="SL9" s="16"/>
      <c r="SM9" s="16"/>
      <c r="SN9" s="16"/>
      <c r="SO9" s="16"/>
      <c r="SP9" s="16"/>
      <c r="SQ9" s="16"/>
      <c r="SR9" s="16"/>
      <c r="SS9" s="16"/>
      <c r="ST9" s="16"/>
      <c r="SU9" s="16"/>
      <c r="SV9" s="16"/>
      <c r="SW9" s="16"/>
      <c r="SX9" s="16"/>
      <c r="SY9" s="16"/>
      <c r="SZ9" s="16"/>
      <c r="TA9" s="16"/>
      <c r="TB9" s="16"/>
      <c r="TC9" s="16"/>
      <c r="TD9" s="16"/>
      <c r="TE9" s="16"/>
      <c r="TF9" s="16"/>
      <c r="TG9" s="16"/>
      <c r="TH9" s="16"/>
      <c r="TI9" s="16"/>
      <c r="TJ9" s="16"/>
      <c r="TK9" s="16"/>
      <c r="TL9" s="16"/>
      <c r="TM9" s="16"/>
      <c r="TN9" s="16"/>
      <c r="TO9" s="16"/>
      <c r="TP9" s="16"/>
      <c r="TQ9" s="16"/>
      <c r="TR9" s="16"/>
      <c r="TS9" s="16"/>
      <c r="TT9" s="16"/>
      <c r="TU9" s="16"/>
      <c r="TV9" s="16"/>
      <c r="TW9" s="16"/>
      <c r="TX9" s="16"/>
      <c r="TY9" s="16"/>
      <c r="TZ9" s="16"/>
      <c r="UA9" s="16"/>
      <c r="UB9" s="16"/>
      <c r="UC9" s="16"/>
      <c r="UD9" s="16"/>
      <c r="UE9" s="16"/>
      <c r="UF9" s="16"/>
      <c r="UG9" s="16"/>
      <c r="UH9" s="16"/>
      <c r="UI9" s="16"/>
      <c r="UJ9" s="16"/>
      <c r="UK9" s="16"/>
      <c r="UL9" s="16"/>
      <c r="UM9" s="16"/>
      <c r="UN9" s="16"/>
      <c r="UO9" s="16"/>
      <c r="UP9" s="16"/>
      <c r="UQ9" s="16"/>
      <c r="UR9" s="16"/>
      <c r="US9" s="16"/>
      <c r="UT9" s="16"/>
      <c r="UU9" s="16"/>
      <c r="UV9" s="16"/>
      <c r="UW9" s="16"/>
      <c r="UX9" s="16"/>
      <c r="UY9" s="16"/>
      <c r="UZ9" s="16"/>
      <c r="VA9" s="16"/>
      <c r="VB9" s="16"/>
      <c r="VC9" s="16"/>
      <c r="VD9" s="16"/>
      <c r="VE9" s="16"/>
      <c r="VF9" s="16"/>
      <c r="VG9" s="16"/>
      <c r="VH9" s="16"/>
      <c r="VI9" s="16"/>
      <c r="VJ9" s="16"/>
      <c r="VK9" s="16"/>
      <c r="VL9" s="16"/>
      <c r="VM9" s="16"/>
      <c r="VN9" s="16"/>
      <c r="VO9" s="16"/>
      <c r="VP9" s="16"/>
      <c r="VQ9" s="16"/>
      <c r="VR9" s="16"/>
      <c r="VS9" s="16"/>
      <c r="VT9" s="16"/>
      <c r="VU9" s="16"/>
      <c r="VV9" s="16"/>
      <c r="VW9" s="16"/>
      <c r="VX9" s="16"/>
      <c r="VY9" s="16"/>
      <c r="VZ9" s="16"/>
      <c r="WA9" s="16"/>
      <c r="WB9" s="16"/>
      <c r="WC9" s="16"/>
      <c r="WD9" s="16"/>
      <c r="WE9" s="16"/>
      <c r="WF9" s="16"/>
      <c r="WG9" s="16"/>
      <c r="WH9" s="16"/>
      <c r="WI9" s="16"/>
      <c r="WJ9" s="16"/>
      <c r="WK9" s="16"/>
      <c r="WL9" s="16"/>
      <c r="WM9" s="16"/>
      <c r="WN9" s="16"/>
      <c r="WO9" s="16"/>
      <c r="WP9" s="16"/>
      <c r="WQ9" s="16"/>
      <c r="WR9" s="16"/>
      <c r="WS9" s="16"/>
      <c r="WT9" s="16"/>
      <c r="WU9" s="16"/>
      <c r="WV9" s="16"/>
      <c r="WW9" s="16"/>
      <c r="WX9" s="16"/>
      <c r="WY9" s="16"/>
      <c r="WZ9" s="16"/>
      <c r="XA9" s="16"/>
      <c r="XB9" s="16"/>
      <c r="XC9" s="16"/>
      <c r="XD9" s="16"/>
      <c r="XE9" s="16"/>
      <c r="XF9" s="16"/>
      <c r="XG9" s="16"/>
      <c r="XH9" s="16"/>
      <c r="XI9" s="16"/>
      <c r="XJ9" s="16"/>
      <c r="XK9" s="16"/>
      <c r="XL9" s="16"/>
      <c r="XM9" s="16"/>
      <c r="XN9" s="16"/>
      <c r="XO9" s="16"/>
      <c r="XP9" s="16"/>
    </row>
    <row r="10" spans="1:640" s="253" customFormat="1" x14ac:dyDescent="0.25">
      <c r="A10" s="142" t="s">
        <v>20</v>
      </c>
      <c r="B10" s="136" t="s">
        <v>149</v>
      </c>
      <c r="C10" s="87" t="s">
        <v>132</v>
      </c>
      <c r="D10" s="284" t="s">
        <v>133</v>
      </c>
      <c r="E10" s="246">
        <v>1661</v>
      </c>
      <c r="F10" s="248">
        <v>355</v>
      </c>
      <c r="G10" s="248"/>
      <c r="H10" s="378">
        <f t="shared" si="0"/>
        <v>2016</v>
      </c>
      <c r="I10" s="292">
        <v>39</v>
      </c>
      <c r="J10" s="289"/>
      <c r="K10" s="86"/>
      <c r="L10" s="86">
        <v>2</v>
      </c>
      <c r="M10" s="86">
        <v>62</v>
      </c>
      <c r="N10" s="86"/>
      <c r="O10" s="86"/>
      <c r="P10" s="86"/>
      <c r="Q10" s="86"/>
      <c r="R10" s="86"/>
      <c r="S10" s="86"/>
      <c r="T10" s="86"/>
      <c r="U10" s="84">
        <f t="shared" si="1"/>
        <v>2</v>
      </c>
      <c r="V10" s="105">
        <f t="shared" si="2"/>
        <v>62</v>
      </c>
      <c r="W10" s="108"/>
      <c r="X10" s="86"/>
      <c r="Y10" s="86"/>
      <c r="Z10" s="86"/>
      <c r="AA10" s="86"/>
      <c r="AB10" s="143"/>
    </row>
    <row r="11" spans="1:640" s="12" customFormat="1" ht="25.5" x14ac:dyDescent="0.25">
      <c r="A11" s="140" t="s">
        <v>21</v>
      </c>
      <c r="B11" s="13" t="s">
        <v>150</v>
      </c>
      <c r="C11" s="75" t="s">
        <v>139</v>
      </c>
      <c r="D11" s="283" t="s">
        <v>135</v>
      </c>
      <c r="E11" s="273">
        <v>942</v>
      </c>
      <c r="F11" s="274">
        <v>70</v>
      </c>
      <c r="G11" s="274"/>
      <c r="H11" s="274">
        <f t="shared" si="0"/>
        <v>1012</v>
      </c>
      <c r="I11" s="293">
        <v>15</v>
      </c>
      <c r="J11" s="288"/>
      <c r="K11" s="83"/>
      <c r="L11" s="83">
        <v>2</v>
      </c>
      <c r="M11" s="83">
        <v>20</v>
      </c>
      <c r="N11" s="83"/>
      <c r="O11" s="83"/>
      <c r="P11" s="83"/>
      <c r="Q11" s="83"/>
      <c r="R11" s="83"/>
      <c r="S11" s="83"/>
      <c r="T11" s="83"/>
      <c r="U11" s="77">
        <f t="shared" si="1"/>
        <v>2</v>
      </c>
      <c r="V11" s="107">
        <f t="shared" si="2"/>
        <v>20</v>
      </c>
      <c r="W11" s="149"/>
      <c r="X11" s="83"/>
      <c r="Y11" s="83"/>
      <c r="Z11" s="83"/>
      <c r="AA11" s="83"/>
      <c r="AB11" s="141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6"/>
      <c r="IS11" s="16"/>
      <c r="IT11" s="16"/>
      <c r="IU11" s="16"/>
      <c r="IV11" s="16"/>
      <c r="IW11" s="16"/>
      <c r="IX11" s="16"/>
      <c r="IY11" s="16"/>
      <c r="IZ11" s="16"/>
      <c r="JA11" s="16"/>
      <c r="JB11" s="16"/>
      <c r="JC11" s="16"/>
      <c r="JD11" s="16"/>
      <c r="JE11" s="16"/>
      <c r="JF11" s="16"/>
      <c r="JG11" s="16"/>
      <c r="JH11" s="16"/>
      <c r="JI11" s="16"/>
      <c r="JJ11" s="16"/>
      <c r="JK11" s="16"/>
      <c r="JL11" s="16"/>
      <c r="JM11" s="16"/>
      <c r="JN11" s="16"/>
      <c r="JO11" s="16"/>
      <c r="JP11" s="16"/>
      <c r="JQ11" s="16"/>
      <c r="JR11" s="16"/>
      <c r="JS11" s="16"/>
      <c r="JT11" s="16"/>
      <c r="JU11" s="16"/>
      <c r="JV11" s="16"/>
      <c r="JW11" s="16"/>
      <c r="JX11" s="16"/>
      <c r="JY11" s="16"/>
      <c r="JZ11" s="16"/>
      <c r="KA11" s="16"/>
      <c r="KB11" s="16"/>
      <c r="KC11" s="16"/>
      <c r="KD11" s="16"/>
      <c r="KE11" s="16"/>
      <c r="KF11" s="16"/>
      <c r="KG11" s="16"/>
      <c r="KH11" s="16"/>
      <c r="KI11" s="16"/>
      <c r="KJ11" s="16"/>
      <c r="KK11" s="16"/>
      <c r="KL11" s="16"/>
      <c r="KM11" s="16"/>
      <c r="KN11" s="16"/>
      <c r="KO11" s="16"/>
      <c r="KP11" s="16"/>
      <c r="KQ11" s="16"/>
      <c r="KR11" s="16"/>
      <c r="KS11" s="16"/>
      <c r="KT11" s="16"/>
      <c r="KU11" s="16"/>
      <c r="KV11" s="16"/>
      <c r="KW11" s="16"/>
      <c r="KX11" s="16"/>
      <c r="KY11" s="16"/>
      <c r="KZ11" s="16"/>
      <c r="LA11" s="16"/>
      <c r="LB11" s="16"/>
      <c r="LC11" s="16"/>
      <c r="LD11" s="16"/>
      <c r="LE11" s="16"/>
      <c r="LF11" s="16"/>
      <c r="LG11" s="16"/>
      <c r="LH11" s="16"/>
      <c r="LI11" s="16"/>
      <c r="LJ11" s="16"/>
      <c r="LK11" s="16"/>
      <c r="LL11" s="16"/>
      <c r="LM11" s="16"/>
      <c r="LN11" s="16"/>
      <c r="LO11" s="16"/>
      <c r="LP11" s="16"/>
      <c r="LQ11" s="16"/>
      <c r="LR11" s="16"/>
      <c r="LS11" s="16"/>
      <c r="LT11" s="16"/>
      <c r="LU11" s="16"/>
      <c r="LV11" s="16"/>
      <c r="LW11" s="16"/>
      <c r="LX11" s="16"/>
      <c r="LY11" s="16"/>
      <c r="LZ11" s="16"/>
      <c r="MA11" s="16"/>
      <c r="MB11" s="16"/>
      <c r="MC11" s="16"/>
      <c r="MD11" s="16"/>
      <c r="ME11" s="16"/>
      <c r="MF11" s="16"/>
      <c r="MG11" s="16"/>
      <c r="MH11" s="16"/>
      <c r="MI11" s="16"/>
      <c r="MJ11" s="16"/>
      <c r="MK11" s="16"/>
      <c r="ML11" s="16"/>
      <c r="MM11" s="16"/>
      <c r="MN11" s="16"/>
      <c r="MO11" s="16"/>
      <c r="MP11" s="16"/>
      <c r="MQ11" s="16"/>
      <c r="MR11" s="16"/>
      <c r="MS11" s="16"/>
      <c r="MT11" s="16"/>
      <c r="MU11" s="16"/>
      <c r="MV11" s="16"/>
      <c r="MW11" s="16"/>
      <c r="MX11" s="16"/>
      <c r="MY11" s="16"/>
      <c r="MZ11" s="16"/>
      <c r="NA11" s="16"/>
      <c r="NB11" s="16"/>
      <c r="NC11" s="16"/>
      <c r="ND11" s="16"/>
      <c r="NE11" s="16"/>
      <c r="NF11" s="16"/>
      <c r="NG11" s="16"/>
      <c r="NH11" s="16"/>
      <c r="NI11" s="16"/>
      <c r="NJ11" s="16"/>
      <c r="NK11" s="16"/>
      <c r="NL11" s="16"/>
      <c r="NM11" s="16"/>
      <c r="NN11" s="16"/>
      <c r="NO11" s="16"/>
      <c r="NP11" s="16"/>
      <c r="NQ11" s="16"/>
      <c r="NR11" s="16"/>
      <c r="NS11" s="16"/>
      <c r="NT11" s="16"/>
      <c r="NU11" s="16"/>
      <c r="NV11" s="16"/>
      <c r="NW11" s="16"/>
      <c r="NX11" s="16"/>
      <c r="NY11" s="16"/>
      <c r="NZ11" s="16"/>
      <c r="OA11" s="16"/>
      <c r="OB11" s="16"/>
      <c r="OC11" s="16"/>
      <c r="OD11" s="16"/>
      <c r="OE11" s="16"/>
      <c r="OF11" s="16"/>
      <c r="OG11" s="16"/>
      <c r="OH11" s="16"/>
      <c r="OI11" s="16"/>
      <c r="OJ11" s="16"/>
      <c r="OK11" s="16"/>
      <c r="OL11" s="16"/>
      <c r="OM11" s="16"/>
      <c r="ON11" s="16"/>
      <c r="OO11" s="16"/>
      <c r="OP11" s="16"/>
      <c r="OQ11" s="16"/>
      <c r="OR11" s="16"/>
      <c r="OS11" s="16"/>
      <c r="OT11" s="16"/>
      <c r="OU11" s="16"/>
      <c r="OV11" s="16"/>
      <c r="OW11" s="16"/>
      <c r="OX11" s="16"/>
      <c r="OY11" s="16"/>
      <c r="OZ11" s="16"/>
      <c r="PA11" s="16"/>
      <c r="PB11" s="16"/>
      <c r="PC11" s="16"/>
      <c r="PD11" s="16"/>
      <c r="PE11" s="16"/>
      <c r="PF11" s="16"/>
      <c r="PG11" s="16"/>
      <c r="PH11" s="16"/>
      <c r="PI11" s="16"/>
      <c r="PJ11" s="16"/>
      <c r="PK11" s="16"/>
      <c r="PL11" s="16"/>
      <c r="PM11" s="16"/>
      <c r="PN11" s="16"/>
      <c r="PO11" s="16"/>
      <c r="PP11" s="16"/>
      <c r="PQ11" s="16"/>
      <c r="PR11" s="16"/>
      <c r="PS11" s="16"/>
      <c r="PT11" s="16"/>
      <c r="PU11" s="16"/>
      <c r="PV11" s="16"/>
      <c r="PW11" s="16"/>
      <c r="PX11" s="16"/>
      <c r="PY11" s="16"/>
      <c r="PZ11" s="16"/>
      <c r="QA11" s="16"/>
      <c r="QB11" s="16"/>
      <c r="QC11" s="16"/>
      <c r="QD11" s="16"/>
      <c r="QE11" s="16"/>
      <c r="QF11" s="16"/>
      <c r="QG11" s="16"/>
      <c r="QH11" s="16"/>
      <c r="QI11" s="16"/>
      <c r="QJ11" s="16"/>
      <c r="QK11" s="16"/>
      <c r="QL11" s="16"/>
      <c r="QM11" s="16"/>
      <c r="QN11" s="16"/>
      <c r="QO11" s="16"/>
      <c r="QP11" s="16"/>
      <c r="QQ11" s="16"/>
      <c r="QR11" s="16"/>
      <c r="QS11" s="16"/>
      <c r="QT11" s="16"/>
      <c r="QU11" s="16"/>
      <c r="QV11" s="16"/>
      <c r="QW11" s="16"/>
      <c r="QX11" s="16"/>
      <c r="QY11" s="16"/>
      <c r="QZ11" s="16"/>
      <c r="RA11" s="16"/>
      <c r="RB11" s="16"/>
      <c r="RC11" s="16"/>
      <c r="RD11" s="16"/>
      <c r="RE11" s="16"/>
      <c r="RF11" s="16"/>
      <c r="RG11" s="16"/>
      <c r="RH11" s="16"/>
      <c r="RI11" s="16"/>
      <c r="RJ11" s="16"/>
      <c r="RK11" s="16"/>
      <c r="RL11" s="16"/>
      <c r="RM11" s="16"/>
      <c r="RN11" s="16"/>
      <c r="RO11" s="16"/>
      <c r="RP11" s="16"/>
      <c r="RQ11" s="16"/>
      <c r="RR11" s="16"/>
      <c r="RS11" s="16"/>
      <c r="RT11" s="16"/>
      <c r="RU11" s="16"/>
      <c r="RV11" s="16"/>
      <c r="RW11" s="16"/>
      <c r="RX11" s="16"/>
      <c r="RY11" s="16"/>
      <c r="RZ11" s="16"/>
      <c r="SA11" s="16"/>
      <c r="SB11" s="16"/>
      <c r="SC11" s="16"/>
      <c r="SD11" s="16"/>
      <c r="SE11" s="16"/>
      <c r="SF11" s="16"/>
      <c r="SG11" s="16"/>
      <c r="SH11" s="16"/>
      <c r="SI11" s="16"/>
      <c r="SJ11" s="16"/>
      <c r="SK11" s="16"/>
      <c r="SL11" s="16"/>
      <c r="SM11" s="16"/>
      <c r="SN11" s="16"/>
      <c r="SO11" s="16"/>
      <c r="SP11" s="16"/>
      <c r="SQ11" s="16"/>
      <c r="SR11" s="16"/>
      <c r="SS11" s="16"/>
      <c r="ST11" s="16"/>
      <c r="SU11" s="16"/>
      <c r="SV11" s="16"/>
      <c r="SW11" s="16"/>
      <c r="SX11" s="16"/>
      <c r="SY11" s="16"/>
      <c r="SZ11" s="16"/>
      <c r="TA11" s="16"/>
      <c r="TB11" s="16"/>
      <c r="TC11" s="16"/>
      <c r="TD11" s="16"/>
      <c r="TE11" s="16"/>
      <c r="TF11" s="16"/>
      <c r="TG11" s="16"/>
      <c r="TH11" s="16"/>
      <c r="TI11" s="16"/>
      <c r="TJ11" s="16"/>
      <c r="TK11" s="16"/>
      <c r="TL11" s="16"/>
      <c r="TM11" s="16"/>
      <c r="TN11" s="16"/>
      <c r="TO11" s="16"/>
      <c r="TP11" s="16"/>
      <c r="TQ11" s="16"/>
      <c r="TR11" s="16"/>
      <c r="TS11" s="16"/>
      <c r="TT11" s="16"/>
      <c r="TU11" s="16"/>
      <c r="TV11" s="16"/>
      <c r="TW11" s="16"/>
      <c r="TX11" s="16"/>
      <c r="TY11" s="16"/>
      <c r="TZ11" s="16"/>
      <c r="UA11" s="16"/>
      <c r="UB11" s="16"/>
      <c r="UC11" s="16"/>
      <c r="UD11" s="16"/>
      <c r="UE11" s="16"/>
      <c r="UF11" s="16"/>
      <c r="UG11" s="16"/>
      <c r="UH11" s="16"/>
      <c r="UI11" s="16"/>
      <c r="UJ11" s="16"/>
      <c r="UK11" s="16"/>
      <c r="UL11" s="16"/>
      <c r="UM11" s="16"/>
      <c r="UN11" s="16"/>
      <c r="UO11" s="16"/>
      <c r="UP11" s="16"/>
      <c r="UQ11" s="16"/>
      <c r="UR11" s="16"/>
      <c r="US11" s="16"/>
      <c r="UT11" s="16"/>
      <c r="UU11" s="16"/>
      <c r="UV11" s="16"/>
      <c r="UW11" s="16"/>
      <c r="UX11" s="16"/>
      <c r="UY11" s="16"/>
      <c r="UZ11" s="16"/>
      <c r="VA11" s="16"/>
      <c r="VB11" s="16"/>
      <c r="VC11" s="16"/>
      <c r="VD11" s="16"/>
      <c r="VE11" s="16"/>
      <c r="VF11" s="16"/>
      <c r="VG11" s="16"/>
      <c r="VH11" s="16"/>
      <c r="VI11" s="16"/>
      <c r="VJ11" s="16"/>
      <c r="VK11" s="16"/>
      <c r="VL11" s="16"/>
      <c r="VM11" s="16"/>
      <c r="VN11" s="16"/>
      <c r="VO11" s="16"/>
      <c r="VP11" s="16"/>
      <c r="VQ11" s="16"/>
      <c r="VR11" s="16"/>
      <c r="VS11" s="16"/>
      <c r="VT11" s="16"/>
      <c r="VU11" s="16"/>
      <c r="VV11" s="16"/>
      <c r="VW11" s="16"/>
      <c r="VX11" s="16"/>
      <c r="VY11" s="16"/>
      <c r="VZ11" s="16"/>
      <c r="WA11" s="16"/>
      <c r="WB11" s="16"/>
      <c r="WC11" s="16"/>
      <c r="WD11" s="16"/>
      <c r="WE11" s="16"/>
      <c r="WF11" s="16"/>
      <c r="WG11" s="16"/>
      <c r="WH11" s="16"/>
      <c r="WI11" s="16"/>
      <c r="WJ11" s="16"/>
      <c r="WK11" s="16"/>
      <c r="WL11" s="16"/>
      <c r="WM11" s="16"/>
      <c r="WN11" s="16"/>
      <c r="WO11" s="16"/>
      <c r="WP11" s="16"/>
      <c r="WQ11" s="16"/>
      <c r="WR11" s="16"/>
      <c r="WS11" s="16"/>
      <c r="WT11" s="16"/>
      <c r="WU11" s="16"/>
      <c r="WV11" s="16"/>
      <c r="WW11" s="16"/>
      <c r="WX11" s="16"/>
      <c r="WY11" s="16"/>
      <c r="WZ11" s="16"/>
      <c r="XA11" s="16"/>
      <c r="XB11" s="16"/>
      <c r="XC11" s="16"/>
      <c r="XD11" s="16"/>
      <c r="XE11" s="16"/>
      <c r="XF11" s="16"/>
      <c r="XG11" s="16"/>
      <c r="XH11" s="16"/>
      <c r="XI11" s="16"/>
      <c r="XJ11" s="16"/>
      <c r="XK11" s="16"/>
      <c r="XL11" s="16"/>
      <c r="XM11" s="16"/>
      <c r="XN11" s="16"/>
      <c r="XO11" s="16"/>
      <c r="XP11" s="16"/>
    </row>
    <row r="12" spans="1:640" s="253" customFormat="1" ht="25.5" x14ac:dyDescent="0.25">
      <c r="A12" s="138" t="s">
        <v>151</v>
      </c>
      <c r="B12" s="15" t="s">
        <v>152</v>
      </c>
      <c r="C12" s="62" t="s">
        <v>136</v>
      </c>
      <c r="D12" s="282" t="s">
        <v>135</v>
      </c>
      <c r="E12" s="246">
        <v>15809</v>
      </c>
      <c r="F12" s="248">
        <v>0</v>
      </c>
      <c r="G12" s="248"/>
      <c r="H12" s="378">
        <f t="shared" si="0"/>
        <v>15809</v>
      </c>
      <c r="I12" s="292">
        <v>478</v>
      </c>
      <c r="J12" s="289"/>
      <c r="K12" s="86"/>
      <c r="L12" s="86">
        <v>12</v>
      </c>
      <c r="M12" s="86">
        <v>217.5</v>
      </c>
      <c r="N12" s="86">
        <v>4</v>
      </c>
      <c r="O12" s="86">
        <v>100</v>
      </c>
      <c r="P12" s="86">
        <v>1</v>
      </c>
      <c r="Q12" s="86">
        <v>40</v>
      </c>
      <c r="R12" s="86"/>
      <c r="S12" s="86"/>
      <c r="T12" s="86"/>
      <c r="U12" s="84">
        <f t="shared" si="1"/>
        <v>17</v>
      </c>
      <c r="V12" s="105">
        <f t="shared" si="2"/>
        <v>357.5</v>
      </c>
      <c r="W12" s="108" t="s">
        <v>12</v>
      </c>
      <c r="X12" s="86">
        <v>1400</v>
      </c>
      <c r="Y12" s="86">
        <v>26</v>
      </c>
      <c r="Z12" s="86" t="s">
        <v>156</v>
      </c>
      <c r="AA12" s="279">
        <v>2940</v>
      </c>
      <c r="AB12" s="280">
        <v>110</v>
      </c>
    </row>
    <row r="13" spans="1:640" s="12" customFormat="1" ht="25.5" x14ac:dyDescent="0.25">
      <c r="A13" s="140" t="s">
        <v>19</v>
      </c>
      <c r="B13" s="13" t="s">
        <v>153</v>
      </c>
      <c r="C13" s="75" t="s">
        <v>136</v>
      </c>
      <c r="D13" s="283" t="s">
        <v>135</v>
      </c>
      <c r="E13" s="273">
        <v>4662</v>
      </c>
      <c r="F13" s="274">
        <v>2030</v>
      </c>
      <c r="G13" s="274"/>
      <c r="H13" s="274">
        <f t="shared" si="0"/>
        <v>6692</v>
      </c>
      <c r="I13" s="293">
        <v>71</v>
      </c>
      <c r="J13" s="288"/>
      <c r="K13" s="83"/>
      <c r="L13" s="83">
        <v>5</v>
      </c>
      <c r="M13" s="83">
        <v>87</v>
      </c>
      <c r="N13" s="83">
        <v>2</v>
      </c>
      <c r="O13" s="83">
        <v>80</v>
      </c>
      <c r="P13" s="83">
        <v>1</v>
      </c>
      <c r="Q13" s="83">
        <v>40</v>
      </c>
      <c r="R13" s="83"/>
      <c r="S13" s="83"/>
      <c r="T13" s="83"/>
      <c r="U13" s="77">
        <f t="shared" si="1"/>
        <v>8</v>
      </c>
      <c r="V13" s="107">
        <f t="shared" si="2"/>
        <v>207</v>
      </c>
      <c r="W13" s="149" t="s">
        <v>12</v>
      </c>
      <c r="X13" s="83">
        <v>538</v>
      </c>
      <c r="Y13" s="83">
        <v>6</v>
      </c>
      <c r="Z13" s="83" t="s">
        <v>156</v>
      </c>
      <c r="AA13" s="135">
        <v>4740</v>
      </c>
      <c r="AB13" s="144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  <c r="IS13" s="16"/>
      <c r="IT13" s="16"/>
      <c r="IU13" s="16"/>
      <c r="IV13" s="16"/>
      <c r="IW13" s="16"/>
      <c r="IX13" s="16"/>
      <c r="IY13" s="16"/>
      <c r="IZ13" s="16"/>
      <c r="JA13" s="16"/>
      <c r="JB13" s="16"/>
      <c r="JC13" s="16"/>
      <c r="JD13" s="16"/>
      <c r="JE13" s="16"/>
      <c r="JF13" s="16"/>
      <c r="JG13" s="16"/>
      <c r="JH13" s="16"/>
      <c r="JI13" s="16"/>
      <c r="JJ13" s="16"/>
      <c r="JK13" s="16"/>
      <c r="JL13" s="16"/>
      <c r="JM13" s="16"/>
      <c r="JN13" s="16"/>
      <c r="JO13" s="16"/>
      <c r="JP13" s="16"/>
      <c r="JQ13" s="16"/>
      <c r="JR13" s="16"/>
      <c r="JS13" s="16"/>
      <c r="JT13" s="16"/>
      <c r="JU13" s="16"/>
      <c r="JV13" s="16"/>
      <c r="JW13" s="16"/>
      <c r="JX13" s="16"/>
      <c r="JY13" s="16"/>
      <c r="JZ13" s="16"/>
      <c r="KA13" s="16"/>
      <c r="KB13" s="16"/>
      <c r="KC13" s="16"/>
      <c r="KD13" s="16"/>
      <c r="KE13" s="16"/>
      <c r="KF13" s="16"/>
      <c r="KG13" s="16"/>
      <c r="KH13" s="16"/>
      <c r="KI13" s="16"/>
      <c r="KJ13" s="16"/>
      <c r="KK13" s="16"/>
      <c r="KL13" s="16"/>
      <c r="KM13" s="16"/>
      <c r="KN13" s="16"/>
      <c r="KO13" s="16"/>
      <c r="KP13" s="16"/>
      <c r="KQ13" s="16"/>
      <c r="KR13" s="16"/>
      <c r="KS13" s="16"/>
      <c r="KT13" s="16"/>
      <c r="KU13" s="16"/>
      <c r="KV13" s="16"/>
      <c r="KW13" s="16"/>
      <c r="KX13" s="16"/>
      <c r="KY13" s="16"/>
      <c r="KZ13" s="16"/>
      <c r="LA13" s="16"/>
      <c r="LB13" s="16"/>
      <c r="LC13" s="16"/>
      <c r="LD13" s="16"/>
      <c r="LE13" s="16"/>
      <c r="LF13" s="16"/>
      <c r="LG13" s="16"/>
      <c r="LH13" s="16"/>
      <c r="LI13" s="16"/>
      <c r="LJ13" s="16"/>
      <c r="LK13" s="16"/>
      <c r="LL13" s="16"/>
      <c r="LM13" s="16"/>
      <c r="LN13" s="16"/>
      <c r="LO13" s="16"/>
      <c r="LP13" s="16"/>
      <c r="LQ13" s="16"/>
      <c r="LR13" s="16"/>
      <c r="LS13" s="16"/>
      <c r="LT13" s="16"/>
      <c r="LU13" s="16"/>
      <c r="LV13" s="16"/>
      <c r="LW13" s="16"/>
      <c r="LX13" s="16"/>
      <c r="LY13" s="16"/>
      <c r="LZ13" s="16"/>
      <c r="MA13" s="16"/>
      <c r="MB13" s="16"/>
      <c r="MC13" s="16"/>
      <c r="MD13" s="16"/>
      <c r="ME13" s="16"/>
      <c r="MF13" s="16"/>
      <c r="MG13" s="16"/>
      <c r="MH13" s="16"/>
      <c r="MI13" s="16"/>
      <c r="MJ13" s="16"/>
      <c r="MK13" s="16"/>
      <c r="ML13" s="16"/>
      <c r="MM13" s="16"/>
      <c r="MN13" s="16"/>
      <c r="MO13" s="16"/>
      <c r="MP13" s="16"/>
      <c r="MQ13" s="16"/>
      <c r="MR13" s="16"/>
      <c r="MS13" s="16"/>
      <c r="MT13" s="16"/>
      <c r="MU13" s="16"/>
      <c r="MV13" s="16"/>
      <c r="MW13" s="16"/>
      <c r="MX13" s="16"/>
      <c r="MY13" s="16"/>
      <c r="MZ13" s="16"/>
      <c r="NA13" s="16"/>
      <c r="NB13" s="16"/>
      <c r="NC13" s="16"/>
      <c r="ND13" s="16"/>
      <c r="NE13" s="16"/>
      <c r="NF13" s="16"/>
      <c r="NG13" s="16"/>
      <c r="NH13" s="16"/>
      <c r="NI13" s="16"/>
      <c r="NJ13" s="16"/>
      <c r="NK13" s="16"/>
      <c r="NL13" s="16"/>
      <c r="NM13" s="16"/>
      <c r="NN13" s="16"/>
      <c r="NO13" s="16"/>
      <c r="NP13" s="16"/>
      <c r="NQ13" s="16"/>
      <c r="NR13" s="16"/>
      <c r="NS13" s="16"/>
      <c r="NT13" s="16"/>
      <c r="NU13" s="16"/>
      <c r="NV13" s="16"/>
      <c r="NW13" s="16"/>
      <c r="NX13" s="16"/>
      <c r="NY13" s="16"/>
      <c r="NZ13" s="16"/>
      <c r="OA13" s="16"/>
      <c r="OB13" s="16"/>
      <c r="OC13" s="16"/>
      <c r="OD13" s="16"/>
      <c r="OE13" s="16"/>
      <c r="OF13" s="16"/>
      <c r="OG13" s="16"/>
      <c r="OH13" s="16"/>
      <c r="OI13" s="16"/>
      <c r="OJ13" s="16"/>
      <c r="OK13" s="16"/>
      <c r="OL13" s="16"/>
      <c r="OM13" s="16"/>
      <c r="ON13" s="16"/>
      <c r="OO13" s="16"/>
      <c r="OP13" s="16"/>
      <c r="OQ13" s="16"/>
      <c r="OR13" s="16"/>
      <c r="OS13" s="16"/>
      <c r="OT13" s="16"/>
      <c r="OU13" s="16"/>
      <c r="OV13" s="16"/>
      <c r="OW13" s="16"/>
      <c r="OX13" s="16"/>
      <c r="OY13" s="16"/>
      <c r="OZ13" s="16"/>
      <c r="PA13" s="16"/>
      <c r="PB13" s="16"/>
      <c r="PC13" s="16"/>
      <c r="PD13" s="16"/>
      <c r="PE13" s="16"/>
      <c r="PF13" s="16"/>
      <c r="PG13" s="16"/>
      <c r="PH13" s="16"/>
      <c r="PI13" s="16"/>
      <c r="PJ13" s="16"/>
      <c r="PK13" s="16"/>
      <c r="PL13" s="16"/>
      <c r="PM13" s="16"/>
      <c r="PN13" s="16"/>
      <c r="PO13" s="16"/>
      <c r="PP13" s="16"/>
      <c r="PQ13" s="16"/>
      <c r="PR13" s="16"/>
      <c r="PS13" s="16"/>
      <c r="PT13" s="16"/>
      <c r="PU13" s="16"/>
      <c r="PV13" s="16"/>
      <c r="PW13" s="16"/>
      <c r="PX13" s="16"/>
      <c r="PY13" s="16"/>
      <c r="PZ13" s="16"/>
      <c r="QA13" s="16"/>
      <c r="QB13" s="16"/>
      <c r="QC13" s="16"/>
      <c r="QD13" s="16"/>
      <c r="QE13" s="16"/>
      <c r="QF13" s="16"/>
      <c r="QG13" s="16"/>
      <c r="QH13" s="16"/>
      <c r="QI13" s="16"/>
      <c r="QJ13" s="16"/>
      <c r="QK13" s="16"/>
      <c r="QL13" s="16"/>
      <c r="QM13" s="16"/>
      <c r="QN13" s="16"/>
      <c r="QO13" s="16"/>
      <c r="QP13" s="16"/>
      <c r="QQ13" s="16"/>
      <c r="QR13" s="16"/>
      <c r="QS13" s="16"/>
      <c r="QT13" s="16"/>
      <c r="QU13" s="16"/>
      <c r="QV13" s="16"/>
      <c r="QW13" s="16"/>
      <c r="QX13" s="16"/>
      <c r="QY13" s="16"/>
      <c r="QZ13" s="16"/>
      <c r="RA13" s="16"/>
      <c r="RB13" s="16"/>
      <c r="RC13" s="16"/>
      <c r="RD13" s="16"/>
      <c r="RE13" s="16"/>
      <c r="RF13" s="16"/>
      <c r="RG13" s="16"/>
      <c r="RH13" s="16"/>
      <c r="RI13" s="16"/>
      <c r="RJ13" s="16"/>
      <c r="RK13" s="16"/>
      <c r="RL13" s="16"/>
      <c r="RM13" s="16"/>
      <c r="RN13" s="16"/>
      <c r="RO13" s="16"/>
      <c r="RP13" s="16"/>
      <c r="RQ13" s="16"/>
      <c r="RR13" s="16"/>
      <c r="RS13" s="16"/>
      <c r="RT13" s="16"/>
      <c r="RU13" s="16"/>
      <c r="RV13" s="16"/>
      <c r="RW13" s="16"/>
      <c r="RX13" s="16"/>
      <c r="RY13" s="16"/>
      <c r="RZ13" s="16"/>
      <c r="SA13" s="16"/>
      <c r="SB13" s="16"/>
      <c r="SC13" s="16"/>
      <c r="SD13" s="16"/>
      <c r="SE13" s="16"/>
      <c r="SF13" s="16"/>
      <c r="SG13" s="16"/>
      <c r="SH13" s="16"/>
      <c r="SI13" s="16"/>
      <c r="SJ13" s="16"/>
      <c r="SK13" s="16"/>
      <c r="SL13" s="16"/>
      <c r="SM13" s="16"/>
      <c r="SN13" s="16"/>
      <c r="SO13" s="16"/>
      <c r="SP13" s="16"/>
      <c r="SQ13" s="16"/>
      <c r="SR13" s="16"/>
      <c r="SS13" s="16"/>
      <c r="ST13" s="16"/>
      <c r="SU13" s="16"/>
      <c r="SV13" s="16"/>
      <c r="SW13" s="16"/>
      <c r="SX13" s="16"/>
      <c r="SY13" s="16"/>
      <c r="SZ13" s="16"/>
      <c r="TA13" s="16"/>
      <c r="TB13" s="16"/>
      <c r="TC13" s="16"/>
      <c r="TD13" s="16"/>
      <c r="TE13" s="16"/>
      <c r="TF13" s="16"/>
      <c r="TG13" s="16"/>
      <c r="TH13" s="16"/>
      <c r="TI13" s="16"/>
      <c r="TJ13" s="16"/>
      <c r="TK13" s="16"/>
      <c r="TL13" s="16"/>
      <c r="TM13" s="16"/>
      <c r="TN13" s="16"/>
      <c r="TO13" s="16"/>
      <c r="TP13" s="16"/>
      <c r="TQ13" s="16"/>
      <c r="TR13" s="16"/>
      <c r="TS13" s="16"/>
      <c r="TT13" s="16"/>
      <c r="TU13" s="16"/>
      <c r="TV13" s="16"/>
      <c r="TW13" s="16"/>
      <c r="TX13" s="16"/>
      <c r="TY13" s="16"/>
      <c r="TZ13" s="16"/>
      <c r="UA13" s="16"/>
      <c r="UB13" s="16"/>
      <c r="UC13" s="16"/>
      <c r="UD13" s="16"/>
      <c r="UE13" s="16"/>
      <c r="UF13" s="16"/>
      <c r="UG13" s="16"/>
      <c r="UH13" s="16"/>
      <c r="UI13" s="16"/>
      <c r="UJ13" s="16"/>
      <c r="UK13" s="16"/>
      <c r="UL13" s="16"/>
      <c r="UM13" s="16"/>
      <c r="UN13" s="16"/>
      <c r="UO13" s="16"/>
      <c r="UP13" s="16"/>
      <c r="UQ13" s="16"/>
      <c r="UR13" s="16"/>
      <c r="US13" s="16"/>
      <c r="UT13" s="16"/>
      <c r="UU13" s="16"/>
      <c r="UV13" s="16"/>
      <c r="UW13" s="16"/>
      <c r="UX13" s="16"/>
      <c r="UY13" s="16"/>
      <c r="UZ13" s="16"/>
      <c r="VA13" s="16"/>
      <c r="VB13" s="16"/>
      <c r="VC13" s="16"/>
      <c r="VD13" s="16"/>
      <c r="VE13" s="16"/>
      <c r="VF13" s="16"/>
      <c r="VG13" s="16"/>
      <c r="VH13" s="16"/>
      <c r="VI13" s="16"/>
      <c r="VJ13" s="16"/>
      <c r="VK13" s="16"/>
      <c r="VL13" s="16"/>
      <c r="VM13" s="16"/>
      <c r="VN13" s="16"/>
      <c r="VO13" s="16"/>
      <c r="VP13" s="16"/>
      <c r="VQ13" s="16"/>
      <c r="VR13" s="16"/>
      <c r="VS13" s="16"/>
      <c r="VT13" s="16"/>
      <c r="VU13" s="16"/>
      <c r="VV13" s="16"/>
      <c r="VW13" s="16"/>
      <c r="VX13" s="16"/>
      <c r="VY13" s="16"/>
      <c r="VZ13" s="16"/>
      <c r="WA13" s="16"/>
      <c r="WB13" s="16"/>
      <c r="WC13" s="16"/>
      <c r="WD13" s="16"/>
      <c r="WE13" s="16"/>
      <c r="WF13" s="16"/>
      <c r="WG13" s="16"/>
      <c r="WH13" s="16"/>
      <c r="WI13" s="16"/>
      <c r="WJ13" s="16"/>
      <c r="WK13" s="16"/>
      <c r="WL13" s="16"/>
      <c r="WM13" s="16"/>
      <c r="WN13" s="16"/>
      <c r="WO13" s="16"/>
      <c r="WP13" s="16"/>
      <c r="WQ13" s="16"/>
      <c r="WR13" s="16"/>
      <c r="WS13" s="16"/>
      <c r="WT13" s="16"/>
      <c r="WU13" s="16"/>
      <c r="WV13" s="16"/>
      <c r="WW13" s="16"/>
      <c r="WX13" s="16"/>
      <c r="WY13" s="16"/>
      <c r="WZ13" s="16"/>
      <c r="XA13" s="16"/>
      <c r="XB13" s="16"/>
      <c r="XC13" s="16"/>
      <c r="XD13" s="16"/>
      <c r="XE13" s="16"/>
      <c r="XF13" s="16"/>
      <c r="XG13" s="16"/>
      <c r="XH13" s="16"/>
      <c r="XI13" s="16"/>
      <c r="XJ13" s="16"/>
      <c r="XK13" s="16"/>
      <c r="XL13" s="16"/>
      <c r="XM13" s="16"/>
      <c r="XN13" s="16"/>
      <c r="XO13" s="16"/>
      <c r="XP13" s="16"/>
    </row>
    <row r="14" spans="1:640" s="253" customFormat="1" ht="25.5" x14ac:dyDescent="0.25">
      <c r="A14" s="138" t="s">
        <v>21</v>
      </c>
      <c r="B14" s="15" t="s">
        <v>154</v>
      </c>
      <c r="C14" s="62" t="s">
        <v>134</v>
      </c>
      <c r="D14" s="282" t="s">
        <v>135</v>
      </c>
      <c r="E14" s="246">
        <v>384</v>
      </c>
      <c r="F14" s="248">
        <v>32</v>
      </c>
      <c r="G14" s="248"/>
      <c r="H14" s="378">
        <f t="shared" si="0"/>
        <v>416</v>
      </c>
      <c r="I14" s="292">
        <v>7</v>
      </c>
      <c r="J14" s="289"/>
      <c r="K14" s="86"/>
      <c r="L14" s="86">
        <v>1</v>
      </c>
      <c r="M14" s="86">
        <v>17.5</v>
      </c>
      <c r="N14" s="86"/>
      <c r="O14" s="86"/>
      <c r="P14" s="86"/>
      <c r="Q14" s="86"/>
      <c r="R14" s="86"/>
      <c r="S14" s="86"/>
      <c r="T14" s="86"/>
      <c r="U14" s="84">
        <f t="shared" si="1"/>
        <v>1</v>
      </c>
      <c r="V14" s="105">
        <f t="shared" si="2"/>
        <v>17.5</v>
      </c>
      <c r="W14" s="108"/>
      <c r="X14" s="86"/>
      <c r="Y14" s="86"/>
      <c r="Z14" s="86"/>
      <c r="AA14" s="86"/>
      <c r="AB14" s="143"/>
    </row>
    <row r="15" spans="1:640" s="12" customFormat="1" ht="15.75" thickBot="1" x14ac:dyDescent="0.3">
      <c r="A15" s="72" t="s">
        <v>20</v>
      </c>
      <c r="B15" s="73" t="s">
        <v>155</v>
      </c>
      <c r="C15" s="55" t="s">
        <v>144</v>
      </c>
      <c r="D15" s="285" t="s">
        <v>145</v>
      </c>
      <c r="E15" s="379">
        <v>1055</v>
      </c>
      <c r="F15" s="312">
        <v>663</v>
      </c>
      <c r="G15" s="312">
        <v>268</v>
      </c>
      <c r="H15" s="312">
        <f t="shared" si="0"/>
        <v>1986</v>
      </c>
      <c r="I15" s="380">
        <v>52</v>
      </c>
      <c r="J15" s="290"/>
      <c r="K15" s="145"/>
      <c r="L15" s="145">
        <v>4</v>
      </c>
      <c r="M15" s="145">
        <v>35</v>
      </c>
      <c r="N15" s="145"/>
      <c r="O15" s="145"/>
      <c r="P15" s="145"/>
      <c r="Q15" s="145"/>
      <c r="R15" s="145"/>
      <c r="S15" s="145"/>
      <c r="T15" s="145"/>
      <c r="U15" s="74">
        <f t="shared" si="1"/>
        <v>4</v>
      </c>
      <c r="V15" s="151">
        <f t="shared" si="2"/>
        <v>35</v>
      </c>
      <c r="W15" s="150"/>
      <c r="X15" s="145"/>
      <c r="Y15" s="145"/>
      <c r="Z15" s="145"/>
      <c r="AA15" s="145"/>
      <c r="AB15" s="14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  <c r="IQ15" s="16"/>
      <c r="IR15" s="16"/>
      <c r="IS15" s="16"/>
      <c r="IT15" s="16"/>
      <c r="IU15" s="16"/>
      <c r="IV15" s="16"/>
      <c r="IW15" s="16"/>
      <c r="IX15" s="16"/>
      <c r="IY15" s="16"/>
      <c r="IZ15" s="16"/>
      <c r="JA15" s="16"/>
      <c r="JB15" s="16"/>
      <c r="JC15" s="16"/>
      <c r="JD15" s="16"/>
      <c r="JE15" s="16"/>
      <c r="JF15" s="16"/>
      <c r="JG15" s="16"/>
      <c r="JH15" s="16"/>
      <c r="JI15" s="16"/>
      <c r="JJ15" s="16"/>
      <c r="JK15" s="16"/>
      <c r="JL15" s="16"/>
      <c r="JM15" s="16"/>
      <c r="JN15" s="16"/>
      <c r="JO15" s="16"/>
      <c r="JP15" s="16"/>
      <c r="JQ15" s="16"/>
      <c r="JR15" s="16"/>
      <c r="JS15" s="16"/>
      <c r="JT15" s="16"/>
      <c r="JU15" s="16"/>
      <c r="JV15" s="16"/>
      <c r="JW15" s="16"/>
      <c r="JX15" s="16"/>
      <c r="JY15" s="16"/>
      <c r="JZ15" s="16"/>
      <c r="KA15" s="16"/>
      <c r="KB15" s="16"/>
      <c r="KC15" s="16"/>
      <c r="KD15" s="16"/>
      <c r="KE15" s="16"/>
      <c r="KF15" s="16"/>
      <c r="KG15" s="16"/>
      <c r="KH15" s="16"/>
      <c r="KI15" s="16"/>
      <c r="KJ15" s="16"/>
      <c r="KK15" s="16"/>
      <c r="KL15" s="16"/>
      <c r="KM15" s="16"/>
      <c r="KN15" s="16"/>
      <c r="KO15" s="16"/>
      <c r="KP15" s="16"/>
      <c r="KQ15" s="16"/>
      <c r="KR15" s="16"/>
      <c r="KS15" s="16"/>
      <c r="KT15" s="16"/>
      <c r="KU15" s="16"/>
      <c r="KV15" s="16"/>
      <c r="KW15" s="16"/>
      <c r="KX15" s="16"/>
      <c r="KY15" s="16"/>
      <c r="KZ15" s="16"/>
      <c r="LA15" s="16"/>
      <c r="LB15" s="16"/>
      <c r="LC15" s="16"/>
      <c r="LD15" s="16"/>
      <c r="LE15" s="16"/>
      <c r="LF15" s="16"/>
      <c r="LG15" s="16"/>
      <c r="LH15" s="16"/>
      <c r="LI15" s="16"/>
      <c r="LJ15" s="16"/>
      <c r="LK15" s="16"/>
      <c r="LL15" s="16"/>
      <c r="LM15" s="16"/>
      <c r="LN15" s="16"/>
      <c r="LO15" s="16"/>
      <c r="LP15" s="16"/>
      <c r="LQ15" s="16"/>
      <c r="LR15" s="16"/>
      <c r="LS15" s="16"/>
      <c r="LT15" s="16"/>
      <c r="LU15" s="16"/>
      <c r="LV15" s="16"/>
      <c r="LW15" s="16"/>
      <c r="LX15" s="16"/>
      <c r="LY15" s="16"/>
      <c r="LZ15" s="16"/>
      <c r="MA15" s="16"/>
      <c r="MB15" s="16"/>
      <c r="MC15" s="16"/>
      <c r="MD15" s="16"/>
      <c r="ME15" s="16"/>
      <c r="MF15" s="16"/>
      <c r="MG15" s="16"/>
      <c r="MH15" s="16"/>
      <c r="MI15" s="16"/>
      <c r="MJ15" s="16"/>
      <c r="MK15" s="16"/>
      <c r="ML15" s="16"/>
      <c r="MM15" s="16"/>
      <c r="MN15" s="16"/>
      <c r="MO15" s="16"/>
      <c r="MP15" s="16"/>
      <c r="MQ15" s="16"/>
      <c r="MR15" s="16"/>
      <c r="MS15" s="16"/>
      <c r="MT15" s="16"/>
      <c r="MU15" s="16"/>
      <c r="MV15" s="16"/>
      <c r="MW15" s="16"/>
      <c r="MX15" s="16"/>
      <c r="MY15" s="16"/>
      <c r="MZ15" s="16"/>
      <c r="NA15" s="16"/>
      <c r="NB15" s="16"/>
      <c r="NC15" s="16"/>
      <c r="ND15" s="16"/>
      <c r="NE15" s="16"/>
      <c r="NF15" s="16"/>
      <c r="NG15" s="16"/>
      <c r="NH15" s="16"/>
      <c r="NI15" s="16"/>
      <c r="NJ15" s="16"/>
      <c r="NK15" s="16"/>
      <c r="NL15" s="16"/>
      <c r="NM15" s="16"/>
      <c r="NN15" s="16"/>
      <c r="NO15" s="16"/>
      <c r="NP15" s="16"/>
      <c r="NQ15" s="16"/>
      <c r="NR15" s="16"/>
      <c r="NS15" s="16"/>
      <c r="NT15" s="16"/>
      <c r="NU15" s="16"/>
      <c r="NV15" s="16"/>
      <c r="NW15" s="16"/>
      <c r="NX15" s="16"/>
      <c r="NY15" s="16"/>
      <c r="NZ15" s="16"/>
      <c r="OA15" s="16"/>
      <c r="OB15" s="16"/>
      <c r="OC15" s="16"/>
      <c r="OD15" s="16"/>
      <c r="OE15" s="16"/>
      <c r="OF15" s="16"/>
      <c r="OG15" s="16"/>
      <c r="OH15" s="16"/>
      <c r="OI15" s="16"/>
      <c r="OJ15" s="16"/>
      <c r="OK15" s="16"/>
      <c r="OL15" s="16"/>
      <c r="OM15" s="16"/>
      <c r="ON15" s="16"/>
      <c r="OO15" s="16"/>
      <c r="OP15" s="16"/>
      <c r="OQ15" s="16"/>
      <c r="OR15" s="16"/>
      <c r="OS15" s="16"/>
      <c r="OT15" s="16"/>
      <c r="OU15" s="16"/>
      <c r="OV15" s="16"/>
      <c r="OW15" s="16"/>
      <c r="OX15" s="16"/>
      <c r="OY15" s="16"/>
      <c r="OZ15" s="16"/>
      <c r="PA15" s="16"/>
      <c r="PB15" s="16"/>
      <c r="PC15" s="16"/>
      <c r="PD15" s="16"/>
      <c r="PE15" s="16"/>
      <c r="PF15" s="16"/>
      <c r="PG15" s="16"/>
      <c r="PH15" s="16"/>
      <c r="PI15" s="16"/>
      <c r="PJ15" s="16"/>
      <c r="PK15" s="16"/>
      <c r="PL15" s="16"/>
      <c r="PM15" s="16"/>
      <c r="PN15" s="16"/>
      <c r="PO15" s="16"/>
      <c r="PP15" s="16"/>
      <c r="PQ15" s="16"/>
      <c r="PR15" s="16"/>
      <c r="PS15" s="16"/>
      <c r="PT15" s="16"/>
      <c r="PU15" s="16"/>
      <c r="PV15" s="16"/>
      <c r="PW15" s="16"/>
      <c r="PX15" s="16"/>
      <c r="PY15" s="16"/>
      <c r="PZ15" s="16"/>
      <c r="QA15" s="16"/>
      <c r="QB15" s="16"/>
      <c r="QC15" s="16"/>
      <c r="QD15" s="16"/>
      <c r="QE15" s="16"/>
      <c r="QF15" s="16"/>
      <c r="QG15" s="16"/>
      <c r="QH15" s="16"/>
      <c r="QI15" s="16"/>
      <c r="QJ15" s="16"/>
      <c r="QK15" s="16"/>
      <c r="QL15" s="16"/>
      <c r="QM15" s="16"/>
      <c r="QN15" s="16"/>
      <c r="QO15" s="16"/>
      <c r="QP15" s="16"/>
      <c r="QQ15" s="16"/>
      <c r="QR15" s="16"/>
      <c r="QS15" s="16"/>
      <c r="QT15" s="16"/>
      <c r="QU15" s="16"/>
      <c r="QV15" s="16"/>
      <c r="QW15" s="16"/>
      <c r="QX15" s="16"/>
      <c r="QY15" s="16"/>
      <c r="QZ15" s="16"/>
      <c r="RA15" s="16"/>
      <c r="RB15" s="16"/>
      <c r="RC15" s="16"/>
      <c r="RD15" s="16"/>
      <c r="RE15" s="16"/>
      <c r="RF15" s="16"/>
      <c r="RG15" s="16"/>
      <c r="RH15" s="16"/>
      <c r="RI15" s="16"/>
      <c r="RJ15" s="16"/>
      <c r="RK15" s="16"/>
      <c r="RL15" s="16"/>
      <c r="RM15" s="16"/>
      <c r="RN15" s="16"/>
      <c r="RO15" s="16"/>
      <c r="RP15" s="16"/>
      <c r="RQ15" s="16"/>
      <c r="RR15" s="16"/>
      <c r="RS15" s="16"/>
      <c r="RT15" s="16"/>
      <c r="RU15" s="16"/>
      <c r="RV15" s="16"/>
      <c r="RW15" s="16"/>
      <c r="RX15" s="16"/>
      <c r="RY15" s="16"/>
      <c r="RZ15" s="16"/>
      <c r="SA15" s="16"/>
      <c r="SB15" s="16"/>
      <c r="SC15" s="16"/>
      <c r="SD15" s="16"/>
      <c r="SE15" s="16"/>
      <c r="SF15" s="16"/>
      <c r="SG15" s="16"/>
      <c r="SH15" s="16"/>
      <c r="SI15" s="16"/>
      <c r="SJ15" s="16"/>
      <c r="SK15" s="16"/>
      <c r="SL15" s="16"/>
      <c r="SM15" s="16"/>
      <c r="SN15" s="16"/>
      <c r="SO15" s="16"/>
      <c r="SP15" s="16"/>
      <c r="SQ15" s="16"/>
      <c r="SR15" s="16"/>
      <c r="SS15" s="16"/>
      <c r="ST15" s="16"/>
      <c r="SU15" s="16"/>
      <c r="SV15" s="16"/>
      <c r="SW15" s="16"/>
      <c r="SX15" s="16"/>
      <c r="SY15" s="16"/>
      <c r="SZ15" s="16"/>
      <c r="TA15" s="16"/>
      <c r="TB15" s="16"/>
      <c r="TC15" s="16"/>
      <c r="TD15" s="16"/>
      <c r="TE15" s="16"/>
      <c r="TF15" s="16"/>
      <c r="TG15" s="16"/>
      <c r="TH15" s="16"/>
      <c r="TI15" s="16"/>
      <c r="TJ15" s="16"/>
      <c r="TK15" s="16"/>
      <c r="TL15" s="16"/>
      <c r="TM15" s="16"/>
      <c r="TN15" s="16"/>
      <c r="TO15" s="16"/>
      <c r="TP15" s="16"/>
      <c r="TQ15" s="16"/>
      <c r="TR15" s="16"/>
      <c r="TS15" s="16"/>
      <c r="TT15" s="16"/>
      <c r="TU15" s="16"/>
      <c r="TV15" s="16"/>
      <c r="TW15" s="16"/>
      <c r="TX15" s="16"/>
      <c r="TY15" s="16"/>
      <c r="TZ15" s="16"/>
      <c r="UA15" s="16"/>
      <c r="UB15" s="16"/>
      <c r="UC15" s="16"/>
      <c r="UD15" s="16"/>
      <c r="UE15" s="16"/>
      <c r="UF15" s="16"/>
      <c r="UG15" s="16"/>
      <c r="UH15" s="16"/>
      <c r="UI15" s="16"/>
      <c r="UJ15" s="16"/>
      <c r="UK15" s="16"/>
      <c r="UL15" s="16"/>
      <c r="UM15" s="16"/>
      <c r="UN15" s="16"/>
      <c r="UO15" s="16"/>
      <c r="UP15" s="16"/>
      <c r="UQ15" s="16"/>
      <c r="UR15" s="16"/>
      <c r="US15" s="16"/>
      <c r="UT15" s="16"/>
      <c r="UU15" s="16"/>
      <c r="UV15" s="16"/>
      <c r="UW15" s="16"/>
      <c r="UX15" s="16"/>
      <c r="UY15" s="16"/>
      <c r="UZ15" s="16"/>
      <c r="VA15" s="16"/>
      <c r="VB15" s="16"/>
      <c r="VC15" s="16"/>
      <c r="VD15" s="16"/>
      <c r="VE15" s="16"/>
      <c r="VF15" s="16"/>
      <c r="VG15" s="16"/>
      <c r="VH15" s="16"/>
      <c r="VI15" s="16"/>
      <c r="VJ15" s="16"/>
      <c r="VK15" s="16"/>
      <c r="VL15" s="16"/>
      <c r="VM15" s="16"/>
      <c r="VN15" s="16"/>
      <c r="VO15" s="16"/>
      <c r="VP15" s="16"/>
      <c r="VQ15" s="16"/>
      <c r="VR15" s="16"/>
      <c r="VS15" s="16"/>
      <c r="VT15" s="16"/>
      <c r="VU15" s="16"/>
      <c r="VV15" s="16"/>
      <c r="VW15" s="16"/>
      <c r="VX15" s="16"/>
      <c r="VY15" s="16"/>
      <c r="VZ15" s="16"/>
      <c r="WA15" s="16"/>
      <c r="WB15" s="16"/>
      <c r="WC15" s="16"/>
      <c r="WD15" s="16"/>
      <c r="WE15" s="16"/>
      <c r="WF15" s="16"/>
      <c r="WG15" s="16"/>
      <c r="WH15" s="16"/>
      <c r="WI15" s="16"/>
      <c r="WJ15" s="16"/>
      <c r="WK15" s="16"/>
      <c r="WL15" s="16"/>
      <c r="WM15" s="16"/>
      <c r="WN15" s="16"/>
      <c r="WO15" s="16"/>
      <c r="WP15" s="16"/>
      <c r="WQ15" s="16"/>
      <c r="WR15" s="16"/>
      <c r="WS15" s="16"/>
      <c r="WT15" s="16"/>
      <c r="WU15" s="16"/>
      <c r="WV15" s="16"/>
      <c r="WW15" s="16"/>
      <c r="WX15" s="16"/>
      <c r="WY15" s="16"/>
      <c r="WZ15" s="16"/>
      <c r="XA15" s="16"/>
      <c r="XB15" s="16"/>
      <c r="XC15" s="16"/>
      <c r="XD15" s="16"/>
      <c r="XE15" s="16"/>
      <c r="XF15" s="16"/>
      <c r="XG15" s="16"/>
      <c r="XH15" s="16"/>
      <c r="XI15" s="16"/>
      <c r="XJ15" s="16"/>
      <c r="XK15" s="16"/>
      <c r="XL15" s="16"/>
      <c r="XM15" s="16"/>
      <c r="XN15" s="16"/>
      <c r="XO15" s="16"/>
      <c r="XP15" s="16"/>
    </row>
    <row r="16" spans="1:640" s="5" customFormat="1" ht="15.75" thickBot="1" x14ac:dyDescent="0.3">
      <c r="A16" s="275" t="s">
        <v>16</v>
      </c>
      <c r="B16" s="276"/>
      <c r="C16" s="276"/>
      <c r="D16" s="276"/>
      <c r="E16" s="381">
        <f>SUM(E7:E15)</f>
        <v>29445</v>
      </c>
      <c r="F16" s="382">
        <f>SUM(F7:F15)</f>
        <v>3469</v>
      </c>
      <c r="G16" s="382">
        <f>SUM(G7:G15)</f>
        <v>834</v>
      </c>
      <c r="H16" s="383">
        <f>SUM(E16:G16)</f>
        <v>33748</v>
      </c>
      <c r="I16" s="384">
        <f t="shared" ref="I16" si="3">SUM(I7:I15)</f>
        <v>821</v>
      </c>
      <c r="J16" s="276"/>
      <c r="K16" s="276"/>
      <c r="L16" s="276">
        <f>SUM(L7:L15)</f>
        <v>35</v>
      </c>
      <c r="M16" s="276">
        <f>SUM(M7:M15)</f>
        <v>614</v>
      </c>
      <c r="N16" s="276">
        <f t="shared" ref="N16:V16" si="4">SUM(N7:N15)</f>
        <v>6</v>
      </c>
      <c r="O16" s="276">
        <f t="shared" si="4"/>
        <v>180</v>
      </c>
      <c r="P16" s="276">
        <f t="shared" si="4"/>
        <v>2</v>
      </c>
      <c r="Q16" s="276">
        <f t="shared" si="4"/>
        <v>80</v>
      </c>
      <c r="R16" s="276"/>
      <c r="S16" s="276"/>
      <c r="T16" s="276"/>
      <c r="U16" s="277">
        <f t="shared" si="4"/>
        <v>43</v>
      </c>
      <c r="V16" s="277">
        <f t="shared" si="4"/>
        <v>874</v>
      </c>
      <c r="W16" s="276"/>
      <c r="X16" s="276"/>
      <c r="Y16" s="276"/>
      <c r="Z16" s="276"/>
      <c r="AA16" s="276"/>
      <c r="AB16" s="278"/>
    </row>
    <row r="17" spans="10:28" x14ac:dyDescent="0.25"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</row>
    <row r="18" spans="10:28" x14ac:dyDescent="0.25"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</row>
    <row r="19" spans="10:28" x14ac:dyDescent="0.25"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</row>
    <row r="20" spans="10:28" x14ac:dyDescent="0.25"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</row>
    <row r="21" spans="10:28" x14ac:dyDescent="0.25"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</row>
    <row r="22" spans="10:28" x14ac:dyDescent="0.25"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</row>
    <row r="23" spans="10:28" x14ac:dyDescent="0.25"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</row>
    <row r="24" spans="10:28" x14ac:dyDescent="0.25"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</row>
  </sheetData>
  <sheetProtection password="9080" sheet="1" objects="1" scenarios="1" selectLockedCells="1" selectUnlockedCells="1"/>
  <mergeCells count="22">
    <mergeCell ref="D5:D6"/>
    <mergeCell ref="P5:Q5"/>
    <mergeCell ref="E5:E6"/>
    <mergeCell ref="F5:F6"/>
    <mergeCell ref="H5:H6"/>
    <mergeCell ref="G5:G6"/>
    <mergeCell ref="A4:I4"/>
    <mergeCell ref="W5:Y5"/>
    <mergeCell ref="Z5:AB5"/>
    <mergeCell ref="N5:O5"/>
    <mergeCell ref="R5:S5"/>
    <mergeCell ref="T5:T6"/>
    <mergeCell ref="U5:U6"/>
    <mergeCell ref="V5:V6"/>
    <mergeCell ref="I5:I6"/>
    <mergeCell ref="J5:K5"/>
    <mergeCell ref="L5:M5"/>
    <mergeCell ref="J4:V4"/>
    <mergeCell ref="W4:AB4"/>
    <mergeCell ref="A5:A6"/>
    <mergeCell ref="B5:B6"/>
    <mergeCell ref="C5:C6"/>
  </mergeCells>
  <dataValidations count="1">
    <dataValidation type="list" allowBlank="1" showInputMessage="1" showErrorMessage="1" sqref="W7:W8">
      <formula1>$AA$8:$AA$9</formula1>
    </dataValidation>
  </dataValidations>
  <pageMargins left="0.7" right="0.7" top="0.75" bottom="0.75" header="0.3" footer="0.3"/>
  <pageSetup paperSize="9" orientation="portrait" verticalDpi="0" r:id="rId1"/>
  <ignoredErrors>
    <ignoredError sqref="U7:U15 V7:V15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B29"/>
  <sheetViews>
    <sheetView zoomScaleNormal="100" workbookViewId="0">
      <selection activeCell="B29" sqref="B29"/>
    </sheetView>
  </sheetViews>
  <sheetFormatPr defaultRowHeight="15" x14ac:dyDescent="0.25"/>
  <cols>
    <col min="1" max="1" width="20" style="9" customWidth="1"/>
    <col min="2" max="2" width="20.5703125" style="9" customWidth="1"/>
    <col min="3" max="3" width="13.140625" style="9" customWidth="1"/>
    <col min="4" max="4" width="9.140625" style="9"/>
    <col min="5" max="7" width="9.28515625" style="9" customWidth="1"/>
    <col min="8" max="8" width="11.7109375" style="9" customWidth="1"/>
    <col min="9" max="9" width="8.85546875" style="9" customWidth="1"/>
    <col min="10" max="10" width="7.5703125" style="9" customWidth="1"/>
    <col min="11" max="11" width="9.28515625" style="9" bestFit="1" customWidth="1"/>
    <col min="12" max="12" width="7" style="9" customWidth="1"/>
    <col min="13" max="13" width="9.140625" style="9"/>
    <col min="14" max="14" width="7.7109375" style="9" customWidth="1"/>
    <col min="15" max="15" width="9.140625" style="9" customWidth="1"/>
    <col min="16" max="16" width="7.5703125" style="9" customWidth="1"/>
    <col min="17" max="17" width="9.140625" style="9" customWidth="1"/>
    <col min="18" max="18" width="6.5703125" style="9" customWidth="1"/>
    <col min="19" max="19" width="9.140625" style="9" customWidth="1"/>
    <col min="20" max="23" width="9.140625" style="9"/>
    <col min="24" max="24" width="11.28515625" style="9" customWidth="1"/>
    <col min="25" max="25" width="9.140625" style="9"/>
    <col min="26" max="26" width="17.140625" style="9" customWidth="1"/>
    <col min="27" max="16384" width="9.140625" style="9"/>
  </cols>
  <sheetData>
    <row r="1" spans="1:28" ht="12.75" customHeight="1" x14ac:dyDescent="0.25">
      <c r="A1" s="2" t="s">
        <v>74</v>
      </c>
    </row>
    <row r="2" spans="1:28" ht="19.5" customHeight="1" x14ac:dyDescent="0.25">
      <c r="A2" s="2" t="s">
        <v>185</v>
      </c>
    </row>
    <row r="3" spans="1:28" s="17" customFormat="1" ht="18" customHeight="1" thickBot="1" x14ac:dyDescent="0.3">
      <c r="A3" s="2"/>
    </row>
    <row r="4" spans="1:28" s="18" customFormat="1" ht="37.5" customHeight="1" thickBot="1" x14ac:dyDescent="0.25">
      <c r="A4" s="406" t="s">
        <v>0</v>
      </c>
      <c r="B4" s="407"/>
      <c r="C4" s="407"/>
      <c r="D4" s="407"/>
      <c r="E4" s="407"/>
      <c r="F4" s="407"/>
      <c r="G4" s="407"/>
      <c r="H4" s="407"/>
      <c r="I4" s="408"/>
      <c r="J4" s="409" t="s">
        <v>1</v>
      </c>
      <c r="K4" s="410"/>
      <c r="L4" s="410"/>
      <c r="M4" s="410"/>
      <c r="N4" s="410"/>
      <c r="O4" s="410"/>
      <c r="P4" s="410"/>
      <c r="Q4" s="410"/>
      <c r="R4" s="410"/>
      <c r="S4" s="410"/>
      <c r="T4" s="410"/>
      <c r="U4" s="410"/>
      <c r="V4" s="411"/>
      <c r="W4" s="385" t="s">
        <v>182</v>
      </c>
      <c r="X4" s="386"/>
      <c r="Y4" s="386"/>
      <c r="Z4" s="386"/>
      <c r="AA4" s="386"/>
      <c r="AB4" s="387"/>
    </row>
    <row r="5" spans="1:28" s="18" customFormat="1" ht="24.75" customHeight="1" x14ac:dyDescent="0.2">
      <c r="A5" s="464" t="s">
        <v>2</v>
      </c>
      <c r="B5" s="397" t="s">
        <v>3</v>
      </c>
      <c r="C5" s="397" t="s">
        <v>4</v>
      </c>
      <c r="D5" s="432" t="s">
        <v>5</v>
      </c>
      <c r="E5" s="434" t="s">
        <v>179</v>
      </c>
      <c r="F5" s="436" t="s">
        <v>180</v>
      </c>
      <c r="G5" s="461" t="s">
        <v>181</v>
      </c>
      <c r="H5" s="436" t="s">
        <v>23</v>
      </c>
      <c r="I5" s="438" t="s">
        <v>188</v>
      </c>
      <c r="J5" s="399" t="s">
        <v>7</v>
      </c>
      <c r="K5" s="404"/>
      <c r="L5" s="399" t="s">
        <v>8</v>
      </c>
      <c r="M5" s="404"/>
      <c r="N5" s="399" t="s">
        <v>9</v>
      </c>
      <c r="O5" s="404"/>
      <c r="P5" s="399" t="s">
        <v>10</v>
      </c>
      <c r="Q5" s="404"/>
      <c r="R5" s="399" t="s">
        <v>11</v>
      </c>
      <c r="S5" s="404"/>
      <c r="T5" s="399" t="s">
        <v>173</v>
      </c>
      <c r="U5" s="400" t="s">
        <v>174</v>
      </c>
      <c r="V5" s="404" t="s">
        <v>175</v>
      </c>
      <c r="W5" s="394" t="s">
        <v>12</v>
      </c>
      <c r="X5" s="395"/>
      <c r="Y5" s="395"/>
      <c r="Z5" s="395" t="s">
        <v>13</v>
      </c>
      <c r="AA5" s="395"/>
      <c r="AB5" s="396"/>
    </row>
    <row r="6" spans="1:28" s="18" customFormat="1" ht="50.25" customHeight="1" thickBot="1" x14ac:dyDescent="0.25">
      <c r="A6" s="465"/>
      <c r="B6" s="463"/>
      <c r="C6" s="463"/>
      <c r="D6" s="466"/>
      <c r="E6" s="465"/>
      <c r="F6" s="463"/>
      <c r="G6" s="463"/>
      <c r="H6" s="463"/>
      <c r="I6" s="466"/>
      <c r="J6" s="358" t="s">
        <v>171</v>
      </c>
      <c r="K6" s="359" t="s">
        <v>172</v>
      </c>
      <c r="L6" s="358" t="s">
        <v>171</v>
      </c>
      <c r="M6" s="359" t="s">
        <v>172</v>
      </c>
      <c r="N6" s="358" t="s">
        <v>171</v>
      </c>
      <c r="O6" s="359" t="s">
        <v>172</v>
      </c>
      <c r="P6" s="358" t="s">
        <v>171</v>
      </c>
      <c r="Q6" s="359" t="s">
        <v>172</v>
      </c>
      <c r="R6" s="358" t="s">
        <v>171</v>
      </c>
      <c r="S6" s="359" t="s">
        <v>172</v>
      </c>
      <c r="T6" s="469"/>
      <c r="U6" s="467"/>
      <c r="V6" s="468"/>
      <c r="W6" s="369" t="s">
        <v>14</v>
      </c>
      <c r="X6" s="121" t="s">
        <v>176</v>
      </c>
      <c r="Y6" s="121" t="s">
        <v>15</v>
      </c>
      <c r="Z6" s="122" t="s">
        <v>14</v>
      </c>
      <c r="AA6" s="121" t="s">
        <v>176</v>
      </c>
      <c r="AB6" s="123" t="s">
        <v>15</v>
      </c>
    </row>
    <row r="7" spans="1:28" ht="45" x14ac:dyDescent="0.25">
      <c r="A7" s="43" t="s">
        <v>24</v>
      </c>
      <c r="B7" s="44" t="s">
        <v>25</v>
      </c>
      <c r="C7" s="44" t="s">
        <v>53</v>
      </c>
      <c r="D7" s="342" t="s">
        <v>54</v>
      </c>
      <c r="E7" s="244">
        <v>4831</v>
      </c>
      <c r="F7" s="243">
        <v>0</v>
      </c>
      <c r="G7" s="243">
        <v>2851.27</v>
      </c>
      <c r="H7" s="46">
        <f>E7+F7+G7</f>
        <v>7682.27</v>
      </c>
      <c r="I7" s="294">
        <v>61</v>
      </c>
      <c r="J7" s="165"/>
      <c r="K7" s="166"/>
      <c r="L7" s="167">
        <v>1</v>
      </c>
      <c r="M7" s="167">
        <v>24</v>
      </c>
      <c r="N7" s="168"/>
      <c r="O7" s="168"/>
      <c r="P7" s="168"/>
      <c r="Q7" s="168"/>
      <c r="R7" s="168"/>
      <c r="S7" s="168"/>
      <c r="T7" s="168"/>
      <c r="U7" s="167">
        <v>1</v>
      </c>
      <c r="V7" s="364">
        <v>24</v>
      </c>
      <c r="W7" s="51"/>
      <c r="X7" s="52" t="s">
        <v>68</v>
      </c>
      <c r="Y7" s="52">
        <v>50</v>
      </c>
      <c r="Z7" s="48"/>
      <c r="AA7" s="50"/>
      <c r="AB7" s="53"/>
    </row>
    <row r="8" spans="1:28" ht="45" x14ac:dyDescent="0.25">
      <c r="A8" s="91" t="s">
        <v>26</v>
      </c>
      <c r="B8" s="62" t="s">
        <v>27</v>
      </c>
      <c r="C8" s="62" t="s">
        <v>53</v>
      </c>
      <c r="D8" s="343" t="s">
        <v>54</v>
      </c>
      <c r="E8" s="246">
        <v>2711.44</v>
      </c>
      <c r="F8" s="248">
        <v>0</v>
      </c>
      <c r="G8" s="248">
        <v>1235.25</v>
      </c>
      <c r="H8" s="64">
        <f t="shared" ref="H8:H20" si="0">E8+F8+G8</f>
        <v>3946.69</v>
      </c>
      <c r="I8" s="354">
        <v>107</v>
      </c>
      <c r="J8" s="159"/>
      <c r="K8" s="160"/>
      <c r="L8" s="161">
        <v>4</v>
      </c>
      <c r="M8" s="161">
        <v>95</v>
      </c>
      <c r="N8" s="160"/>
      <c r="O8" s="160"/>
      <c r="P8" s="160"/>
      <c r="Q8" s="160"/>
      <c r="R8" s="160"/>
      <c r="S8" s="160"/>
      <c r="T8" s="160"/>
      <c r="U8" s="161">
        <v>4</v>
      </c>
      <c r="V8" s="365">
        <v>95</v>
      </c>
      <c r="W8" s="66"/>
      <c r="X8" s="85" t="s">
        <v>68</v>
      </c>
      <c r="Y8" s="85">
        <v>60</v>
      </c>
      <c r="Z8" s="68"/>
      <c r="AA8" s="67"/>
      <c r="AB8" s="69"/>
    </row>
    <row r="9" spans="1:28" ht="45" x14ac:dyDescent="0.25">
      <c r="A9" s="90" t="s">
        <v>30</v>
      </c>
      <c r="B9" s="75" t="s">
        <v>31</v>
      </c>
      <c r="C9" s="75" t="s">
        <v>53</v>
      </c>
      <c r="D9" s="344" t="s">
        <v>54</v>
      </c>
      <c r="E9" s="273">
        <v>5629.33</v>
      </c>
      <c r="F9" s="274">
        <v>1178</v>
      </c>
      <c r="G9" s="274">
        <v>2698</v>
      </c>
      <c r="H9" s="76">
        <f t="shared" si="0"/>
        <v>9505.33</v>
      </c>
      <c r="I9" s="355">
        <v>260</v>
      </c>
      <c r="J9" s="155"/>
      <c r="K9" s="156"/>
      <c r="L9" s="157">
        <v>8</v>
      </c>
      <c r="M9" s="157">
        <v>172</v>
      </c>
      <c r="N9" s="158"/>
      <c r="O9" s="158"/>
      <c r="P9" s="158"/>
      <c r="Q9" s="158"/>
      <c r="R9" s="158"/>
      <c r="S9" s="158"/>
      <c r="T9" s="158"/>
      <c r="U9" s="157">
        <v>8</v>
      </c>
      <c r="V9" s="366">
        <v>172</v>
      </c>
      <c r="W9" s="172"/>
      <c r="X9" s="78" t="s">
        <v>68</v>
      </c>
      <c r="Y9" s="78">
        <v>250</v>
      </c>
      <c r="Z9" s="79"/>
      <c r="AA9" s="80"/>
      <c r="AB9" s="81"/>
    </row>
    <row r="10" spans="1:28" ht="45" x14ac:dyDescent="0.25">
      <c r="A10" s="91" t="s">
        <v>32</v>
      </c>
      <c r="B10" s="62" t="s">
        <v>33</v>
      </c>
      <c r="C10" s="62" t="s">
        <v>56</v>
      </c>
      <c r="D10" s="343" t="s">
        <v>54</v>
      </c>
      <c r="E10" s="246">
        <v>1950</v>
      </c>
      <c r="F10" s="248">
        <v>230</v>
      </c>
      <c r="G10" s="248">
        <v>276</v>
      </c>
      <c r="H10" s="64">
        <f t="shared" si="0"/>
        <v>2456</v>
      </c>
      <c r="I10" s="354">
        <v>36</v>
      </c>
      <c r="J10" s="159"/>
      <c r="K10" s="160"/>
      <c r="L10" s="161">
        <v>2</v>
      </c>
      <c r="M10" s="161">
        <v>20</v>
      </c>
      <c r="N10" s="160"/>
      <c r="O10" s="160"/>
      <c r="P10" s="160"/>
      <c r="Q10" s="160"/>
      <c r="R10" s="160"/>
      <c r="S10" s="160"/>
      <c r="T10" s="160"/>
      <c r="U10" s="161">
        <v>2</v>
      </c>
      <c r="V10" s="365">
        <v>20</v>
      </c>
      <c r="W10" s="66"/>
      <c r="X10" s="85" t="s">
        <v>68</v>
      </c>
      <c r="Y10" s="85">
        <v>15</v>
      </c>
      <c r="Z10" s="68"/>
      <c r="AA10" s="67"/>
      <c r="AB10" s="69"/>
    </row>
    <row r="11" spans="1:28" ht="45" x14ac:dyDescent="0.25">
      <c r="A11" s="90" t="s">
        <v>34</v>
      </c>
      <c r="B11" s="75" t="s">
        <v>35</v>
      </c>
      <c r="C11" s="75" t="s">
        <v>55</v>
      </c>
      <c r="D11" s="344" t="s">
        <v>54</v>
      </c>
      <c r="E11" s="273">
        <v>854.21</v>
      </c>
      <c r="F11" s="274">
        <v>233</v>
      </c>
      <c r="G11" s="274">
        <v>43.7</v>
      </c>
      <c r="H11" s="76">
        <f>E11+F11+G11</f>
        <v>1130.9100000000001</v>
      </c>
      <c r="I11" s="355">
        <v>25</v>
      </c>
      <c r="J11" s="155"/>
      <c r="K11" s="156"/>
      <c r="L11" s="157">
        <v>1</v>
      </c>
      <c r="M11" s="157">
        <v>20</v>
      </c>
      <c r="N11" s="158"/>
      <c r="O11" s="158"/>
      <c r="P11" s="158"/>
      <c r="Q11" s="158"/>
      <c r="R11" s="158"/>
      <c r="S11" s="158"/>
      <c r="T11" s="158"/>
      <c r="U11" s="157">
        <v>1</v>
      </c>
      <c r="V11" s="366">
        <v>20</v>
      </c>
      <c r="W11" s="172"/>
      <c r="X11" s="78" t="s">
        <v>68</v>
      </c>
      <c r="Y11" s="78">
        <v>15</v>
      </c>
      <c r="Z11" s="79"/>
      <c r="AA11" s="80"/>
      <c r="AB11" s="81"/>
    </row>
    <row r="12" spans="1:28" ht="45" x14ac:dyDescent="0.25">
      <c r="A12" s="91" t="s">
        <v>36</v>
      </c>
      <c r="B12" s="62" t="s">
        <v>37</v>
      </c>
      <c r="C12" s="62" t="s">
        <v>57</v>
      </c>
      <c r="D12" s="343" t="s">
        <v>58</v>
      </c>
      <c r="E12" s="246">
        <v>659.86</v>
      </c>
      <c r="F12" s="248">
        <v>359</v>
      </c>
      <c r="G12" s="248">
        <v>571.22</v>
      </c>
      <c r="H12" s="64">
        <f t="shared" si="0"/>
        <v>1590.08</v>
      </c>
      <c r="I12" s="354">
        <v>21</v>
      </c>
      <c r="J12" s="159"/>
      <c r="K12" s="160"/>
      <c r="L12" s="161">
        <v>1</v>
      </c>
      <c r="M12" s="161">
        <v>9.5</v>
      </c>
      <c r="N12" s="160"/>
      <c r="O12" s="160"/>
      <c r="P12" s="160"/>
      <c r="Q12" s="160"/>
      <c r="R12" s="160"/>
      <c r="S12" s="160"/>
      <c r="T12" s="160"/>
      <c r="U12" s="161">
        <v>1</v>
      </c>
      <c r="V12" s="365">
        <v>9.5</v>
      </c>
      <c r="W12" s="66"/>
      <c r="X12" s="85" t="s">
        <v>68</v>
      </c>
      <c r="Y12" s="85">
        <v>20</v>
      </c>
      <c r="Z12" s="68"/>
      <c r="AA12" s="67"/>
      <c r="AB12" s="69"/>
    </row>
    <row r="13" spans="1:28" ht="45" x14ac:dyDescent="0.25">
      <c r="A13" s="90" t="s">
        <v>38</v>
      </c>
      <c r="B13" s="75" t="s">
        <v>39</v>
      </c>
      <c r="C13" s="75" t="s">
        <v>59</v>
      </c>
      <c r="D13" s="344" t="s">
        <v>58</v>
      </c>
      <c r="E13" s="273">
        <v>1343.07</v>
      </c>
      <c r="F13" s="274">
        <v>340</v>
      </c>
      <c r="G13" s="274">
        <v>528.88</v>
      </c>
      <c r="H13" s="76">
        <f t="shared" si="0"/>
        <v>2211.9499999999998</v>
      </c>
      <c r="I13" s="355">
        <v>84</v>
      </c>
      <c r="J13" s="155"/>
      <c r="K13" s="156"/>
      <c r="L13" s="157">
        <v>2</v>
      </c>
      <c r="M13" s="157">
        <v>19</v>
      </c>
      <c r="N13" s="158"/>
      <c r="O13" s="158"/>
      <c r="P13" s="158"/>
      <c r="Q13" s="158"/>
      <c r="R13" s="158"/>
      <c r="S13" s="158"/>
      <c r="T13" s="158"/>
      <c r="U13" s="157">
        <v>2</v>
      </c>
      <c r="V13" s="366">
        <v>19</v>
      </c>
      <c r="W13" s="172"/>
      <c r="X13" s="78" t="s">
        <v>68</v>
      </c>
      <c r="Y13" s="78">
        <v>50</v>
      </c>
      <c r="Z13" s="79"/>
      <c r="AA13" s="80"/>
      <c r="AB13" s="81"/>
    </row>
    <row r="14" spans="1:28" ht="45" x14ac:dyDescent="0.25">
      <c r="A14" s="91" t="s">
        <v>40</v>
      </c>
      <c r="B14" s="62" t="s">
        <v>41</v>
      </c>
      <c r="C14" s="62" t="s">
        <v>60</v>
      </c>
      <c r="D14" s="343" t="s">
        <v>58</v>
      </c>
      <c r="E14" s="246">
        <v>143.01</v>
      </c>
      <c r="F14" s="248">
        <v>115</v>
      </c>
      <c r="G14" s="248">
        <v>68.150000000000006</v>
      </c>
      <c r="H14" s="64">
        <f t="shared" si="0"/>
        <v>326.15999999999997</v>
      </c>
      <c r="I14" s="354">
        <v>12</v>
      </c>
      <c r="J14" s="159"/>
      <c r="K14" s="160"/>
      <c r="L14" s="161">
        <v>1</v>
      </c>
      <c r="M14" s="161">
        <v>9.5</v>
      </c>
      <c r="N14" s="160"/>
      <c r="O14" s="160"/>
      <c r="P14" s="160"/>
      <c r="Q14" s="160"/>
      <c r="R14" s="160"/>
      <c r="S14" s="160"/>
      <c r="T14" s="160"/>
      <c r="U14" s="161">
        <v>1</v>
      </c>
      <c r="V14" s="365">
        <v>9.5</v>
      </c>
      <c r="W14" s="66"/>
      <c r="X14" s="85" t="s">
        <v>68</v>
      </c>
      <c r="Y14" s="85">
        <v>20</v>
      </c>
      <c r="Z14" s="68"/>
      <c r="AA14" s="67"/>
      <c r="AB14" s="69"/>
    </row>
    <row r="15" spans="1:28" ht="45" x14ac:dyDescent="0.25">
      <c r="A15" s="90" t="s">
        <v>42</v>
      </c>
      <c r="B15" s="75" t="s">
        <v>43</v>
      </c>
      <c r="C15" s="75" t="s">
        <v>61</v>
      </c>
      <c r="D15" s="344" t="s">
        <v>58</v>
      </c>
      <c r="E15" s="273">
        <v>88.5</v>
      </c>
      <c r="F15" s="274">
        <v>171</v>
      </c>
      <c r="G15" s="274">
        <v>43.7</v>
      </c>
      <c r="H15" s="76">
        <f t="shared" si="0"/>
        <v>303.2</v>
      </c>
      <c r="I15" s="355">
        <v>6</v>
      </c>
      <c r="J15" s="155"/>
      <c r="K15" s="156"/>
      <c r="L15" s="157">
        <v>1</v>
      </c>
      <c r="M15" s="157">
        <v>9.5</v>
      </c>
      <c r="N15" s="158"/>
      <c r="O15" s="158"/>
      <c r="P15" s="158"/>
      <c r="Q15" s="158"/>
      <c r="R15" s="158"/>
      <c r="S15" s="158"/>
      <c r="T15" s="158"/>
      <c r="U15" s="157">
        <v>1</v>
      </c>
      <c r="V15" s="366">
        <v>9.5</v>
      </c>
      <c r="W15" s="172"/>
      <c r="X15" s="78" t="s">
        <v>68</v>
      </c>
      <c r="Y15" s="78">
        <v>10</v>
      </c>
      <c r="Z15" s="79"/>
      <c r="AA15" s="80"/>
      <c r="AB15" s="81"/>
    </row>
    <row r="16" spans="1:28" ht="45" x14ac:dyDescent="0.25">
      <c r="A16" s="91" t="s">
        <v>44</v>
      </c>
      <c r="B16" s="62" t="s">
        <v>45</v>
      </c>
      <c r="C16" s="62" t="s">
        <v>62</v>
      </c>
      <c r="D16" s="343" t="s">
        <v>63</v>
      </c>
      <c r="E16" s="246">
        <v>1391.66</v>
      </c>
      <c r="F16" s="248">
        <v>558</v>
      </c>
      <c r="G16" s="248">
        <v>732.32</v>
      </c>
      <c r="H16" s="64">
        <f t="shared" si="0"/>
        <v>2681.98</v>
      </c>
      <c r="I16" s="354">
        <v>77</v>
      </c>
      <c r="J16" s="159"/>
      <c r="K16" s="160"/>
      <c r="L16" s="161">
        <v>3</v>
      </c>
      <c r="M16" s="161">
        <v>37.5</v>
      </c>
      <c r="N16" s="160"/>
      <c r="O16" s="160"/>
      <c r="P16" s="160"/>
      <c r="Q16" s="160"/>
      <c r="R16" s="160"/>
      <c r="S16" s="160"/>
      <c r="T16" s="160"/>
      <c r="U16" s="161">
        <v>3</v>
      </c>
      <c r="V16" s="365">
        <v>37.5</v>
      </c>
      <c r="W16" s="66"/>
      <c r="X16" s="85" t="s">
        <v>68</v>
      </c>
      <c r="Y16" s="85">
        <v>60</v>
      </c>
      <c r="Z16" s="68"/>
      <c r="AA16" s="67"/>
      <c r="AB16" s="69"/>
    </row>
    <row r="17" spans="1:28" ht="45" x14ac:dyDescent="0.25">
      <c r="A17" s="90" t="s">
        <v>47</v>
      </c>
      <c r="B17" s="75" t="s">
        <v>48</v>
      </c>
      <c r="C17" s="75" t="s">
        <v>64</v>
      </c>
      <c r="D17" s="344" t="s">
        <v>65</v>
      </c>
      <c r="E17" s="273">
        <v>3670.26</v>
      </c>
      <c r="F17" s="274">
        <v>554</v>
      </c>
      <c r="G17" s="274">
        <v>1881.11</v>
      </c>
      <c r="H17" s="76">
        <f t="shared" si="0"/>
        <v>6105.37</v>
      </c>
      <c r="I17" s="355">
        <v>140</v>
      </c>
      <c r="J17" s="155"/>
      <c r="K17" s="156"/>
      <c r="L17" s="157">
        <v>4</v>
      </c>
      <c r="M17" s="157">
        <v>40</v>
      </c>
      <c r="N17" s="158"/>
      <c r="O17" s="158"/>
      <c r="P17" s="158"/>
      <c r="Q17" s="158"/>
      <c r="R17" s="158"/>
      <c r="S17" s="158"/>
      <c r="T17" s="158"/>
      <c r="U17" s="157">
        <v>4</v>
      </c>
      <c r="V17" s="366">
        <v>40</v>
      </c>
      <c r="W17" s="172"/>
      <c r="X17" s="78" t="s">
        <v>68</v>
      </c>
      <c r="Y17" s="78">
        <v>200</v>
      </c>
      <c r="Z17" s="79"/>
      <c r="AA17" s="80"/>
      <c r="AB17" s="81"/>
    </row>
    <row r="18" spans="1:28" ht="45" x14ac:dyDescent="0.25">
      <c r="A18" s="91" t="s">
        <v>49</v>
      </c>
      <c r="B18" s="62" t="s">
        <v>50</v>
      </c>
      <c r="C18" s="62" t="s">
        <v>66</v>
      </c>
      <c r="D18" s="343" t="s">
        <v>65</v>
      </c>
      <c r="E18" s="246">
        <v>779.94</v>
      </c>
      <c r="F18" s="248">
        <v>384</v>
      </c>
      <c r="G18" s="248">
        <v>843.46</v>
      </c>
      <c r="H18" s="64">
        <f t="shared" si="0"/>
        <v>2007.4</v>
      </c>
      <c r="I18" s="354">
        <v>46</v>
      </c>
      <c r="J18" s="159"/>
      <c r="K18" s="332"/>
      <c r="L18" s="161">
        <v>1</v>
      </c>
      <c r="M18" s="161">
        <v>15</v>
      </c>
      <c r="N18" s="160"/>
      <c r="O18" s="160"/>
      <c r="P18" s="160"/>
      <c r="Q18" s="160"/>
      <c r="R18" s="160"/>
      <c r="S18" s="160"/>
      <c r="T18" s="160"/>
      <c r="U18" s="161">
        <v>1</v>
      </c>
      <c r="V18" s="365">
        <v>15</v>
      </c>
      <c r="W18" s="333"/>
      <c r="X18" s="85" t="s">
        <v>68</v>
      </c>
      <c r="Y18" s="85">
        <v>30</v>
      </c>
      <c r="Z18" s="68"/>
      <c r="AA18" s="67"/>
      <c r="AB18" s="69"/>
    </row>
    <row r="19" spans="1:28" s="5" customFormat="1" ht="45" x14ac:dyDescent="0.25">
      <c r="A19" s="90" t="s">
        <v>51</v>
      </c>
      <c r="B19" s="75" t="s">
        <v>52</v>
      </c>
      <c r="C19" s="75" t="s">
        <v>67</v>
      </c>
      <c r="D19" s="344" t="s">
        <v>65</v>
      </c>
      <c r="E19" s="273">
        <v>1066.5999999999999</v>
      </c>
      <c r="F19" s="274">
        <v>220</v>
      </c>
      <c r="G19" s="274">
        <v>658.66</v>
      </c>
      <c r="H19" s="76">
        <f t="shared" si="0"/>
        <v>1945.2599999999998</v>
      </c>
      <c r="I19" s="355">
        <v>24</v>
      </c>
      <c r="J19" s="155"/>
      <c r="K19" s="158"/>
      <c r="L19" s="196">
        <v>2</v>
      </c>
      <c r="M19" s="196">
        <v>15</v>
      </c>
      <c r="N19" s="158"/>
      <c r="O19" s="158"/>
      <c r="P19" s="158"/>
      <c r="Q19" s="158"/>
      <c r="R19" s="158"/>
      <c r="S19" s="158"/>
      <c r="T19" s="158"/>
      <c r="U19" s="196">
        <v>2</v>
      </c>
      <c r="V19" s="367">
        <v>15</v>
      </c>
      <c r="W19" s="372"/>
      <c r="X19" s="78" t="s">
        <v>68</v>
      </c>
      <c r="Y19" s="83">
        <v>30</v>
      </c>
      <c r="Z19" s="80"/>
      <c r="AA19" s="80"/>
      <c r="AB19" s="81"/>
    </row>
    <row r="20" spans="1:28" s="5" customFormat="1" ht="45" x14ac:dyDescent="0.25">
      <c r="A20" s="341" t="s">
        <v>193</v>
      </c>
      <c r="B20" s="335" t="s">
        <v>189</v>
      </c>
      <c r="C20" s="335" t="s">
        <v>190</v>
      </c>
      <c r="D20" s="345" t="s">
        <v>65</v>
      </c>
      <c r="E20" s="351">
        <v>653</v>
      </c>
      <c r="F20" s="350">
        <v>173</v>
      </c>
      <c r="G20" s="350">
        <v>321</v>
      </c>
      <c r="H20" s="350">
        <f t="shared" si="0"/>
        <v>1147</v>
      </c>
      <c r="I20" s="356">
        <v>9</v>
      </c>
      <c r="J20" s="159"/>
      <c r="K20" s="332"/>
      <c r="L20" s="161">
        <v>2</v>
      </c>
      <c r="M20" s="161">
        <v>15</v>
      </c>
      <c r="N20" s="160"/>
      <c r="O20" s="160"/>
      <c r="P20" s="160"/>
      <c r="Q20" s="160"/>
      <c r="R20" s="160"/>
      <c r="S20" s="160"/>
      <c r="T20" s="160"/>
      <c r="U20" s="161">
        <v>2</v>
      </c>
      <c r="V20" s="365">
        <v>15</v>
      </c>
      <c r="W20" s="333"/>
      <c r="X20" s="336" t="s">
        <v>68</v>
      </c>
      <c r="Y20" s="337">
        <v>30</v>
      </c>
      <c r="Z20" s="68"/>
      <c r="AA20" s="67"/>
      <c r="AB20" s="69"/>
    </row>
    <row r="21" spans="1:28" s="5" customFormat="1" ht="15.75" thickBot="1" x14ac:dyDescent="0.3">
      <c r="A21" s="54" t="s">
        <v>194</v>
      </c>
      <c r="B21" s="55" t="s">
        <v>191</v>
      </c>
      <c r="C21" s="55" t="s">
        <v>192</v>
      </c>
      <c r="D21" s="346" t="s">
        <v>65</v>
      </c>
      <c r="E21" s="352">
        <v>0</v>
      </c>
      <c r="F21" s="353">
        <v>89</v>
      </c>
      <c r="G21" s="353">
        <v>36.4</v>
      </c>
      <c r="H21" s="353">
        <f>G21+F21+E21</f>
        <v>125.4</v>
      </c>
      <c r="I21" s="357">
        <v>3</v>
      </c>
      <c r="J21" s="72"/>
      <c r="K21" s="73"/>
      <c r="L21" s="353">
        <v>1</v>
      </c>
      <c r="M21" s="353">
        <v>2.5</v>
      </c>
      <c r="N21" s="73"/>
      <c r="O21" s="73"/>
      <c r="P21" s="73"/>
      <c r="Q21" s="73"/>
      <c r="R21" s="362"/>
      <c r="S21" s="362"/>
      <c r="T21" s="362"/>
      <c r="U21" s="363">
        <v>1</v>
      </c>
      <c r="V21" s="368">
        <v>2.5</v>
      </c>
      <c r="W21" s="373"/>
      <c r="X21" s="374"/>
      <c r="Y21" s="375"/>
      <c r="Z21" s="376"/>
      <c r="AA21" s="376"/>
      <c r="AB21" s="377"/>
    </row>
    <row r="22" spans="1:28" s="42" customFormat="1" ht="15.75" thickBot="1" x14ac:dyDescent="0.3">
      <c r="A22" s="338" t="s">
        <v>16</v>
      </c>
      <c r="B22" s="339"/>
      <c r="C22" s="339"/>
      <c r="D22" s="340"/>
      <c r="E22" s="347"/>
      <c r="F22" s="347"/>
      <c r="G22" s="347"/>
      <c r="H22" s="348">
        <f>SUM(H7:H21)</f>
        <v>43165.000000000007</v>
      </c>
      <c r="I22" s="349">
        <f>SUM(I7:I21)</f>
        <v>911</v>
      </c>
      <c r="J22" s="360"/>
      <c r="K22" s="360"/>
      <c r="L22" s="360">
        <f>SUM(L7:L21)</f>
        <v>34</v>
      </c>
      <c r="M22" s="360">
        <f>SUM(M7:M21)</f>
        <v>503.5</v>
      </c>
      <c r="N22" s="360"/>
      <c r="O22" s="360"/>
      <c r="P22" s="360"/>
      <c r="Q22" s="360"/>
      <c r="R22" s="360"/>
      <c r="S22" s="360"/>
      <c r="T22" s="360"/>
      <c r="U22" s="361">
        <f>SUM(U7:U21)</f>
        <v>34</v>
      </c>
      <c r="V22" s="361">
        <f>SUM(V7:V21)</f>
        <v>503.5</v>
      </c>
      <c r="W22" s="370"/>
      <c r="X22" s="370"/>
      <c r="Y22" s="370">
        <f>SUM(Y7:Y21)</f>
        <v>840</v>
      </c>
      <c r="Z22" s="370"/>
      <c r="AA22" s="370"/>
      <c r="AB22" s="371"/>
    </row>
    <row r="23" spans="1:28" x14ac:dyDescent="0.25">
      <c r="G23" s="1"/>
    </row>
    <row r="24" spans="1:28" x14ac:dyDescent="0.25">
      <c r="A24" s="334"/>
      <c r="B24" s="334"/>
      <c r="C24" s="334"/>
      <c r="D24" s="334"/>
      <c r="E24" s="334"/>
      <c r="F24" s="334"/>
      <c r="G24" s="334"/>
      <c r="H24" s="334"/>
      <c r="I24" s="334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</row>
    <row r="25" spans="1:28" x14ac:dyDescent="0.25"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</row>
    <row r="26" spans="1:28" x14ac:dyDescent="0.25"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</row>
    <row r="27" spans="1:28" x14ac:dyDescent="0.25"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</row>
    <row r="28" spans="1:28" x14ac:dyDescent="0.25"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</row>
    <row r="29" spans="1:28" x14ac:dyDescent="0.25"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</row>
  </sheetData>
  <sheetProtection password="9080" sheet="1" objects="1" scenarios="1" selectLockedCells="1" selectUnlockedCells="1"/>
  <sortState ref="E28:I41">
    <sortCondition ref="I27"/>
  </sortState>
  <mergeCells count="22">
    <mergeCell ref="T5:T6"/>
    <mergeCell ref="J5:K5"/>
    <mergeCell ref="L5:M5"/>
    <mergeCell ref="N5:O5"/>
    <mergeCell ref="P5:Q5"/>
    <mergeCell ref="R5:S5"/>
    <mergeCell ref="W4:AB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A4:I4"/>
    <mergeCell ref="J4:V4"/>
    <mergeCell ref="U5:U6"/>
    <mergeCell ref="V5:V6"/>
    <mergeCell ref="W5:Y5"/>
    <mergeCell ref="Z5:AB5"/>
  </mergeCells>
  <dataValidations count="1">
    <dataValidation type="list" allowBlank="1" showInputMessage="1" showErrorMessage="1" sqref="X7:X19 X21">
      <formula1>$AC$19:$AC$19</formula1>
    </dataValidation>
  </dataValidations>
  <pageMargins left="0.7" right="0.7" top="0.75" bottom="0.75" header="0.3" footer="0.3"/>
  <pageSetup paperSize="9" orientation="portrait" verticalDpi="4" r:id="rId1"/>
  <ignoredErrors>
    <ignoredError sqref="H7:H17 H18 H19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A22"/>
  <sheetViews>
    <sheetView tabSelected="1" zoomScaleNormal="100" workbookViewId="0">
      <selection activeCell="G17" sqref="G17"/>
    </sheetView>
  </sheetViews>
  <sheetFormatPr defaultRowHeight="15" x14ac:dyDescent="0.25"/>
  <cols>
    <col min="1" max="2" width="17.7109375" style="9" customWidth="1"/>
    <col min="3" max="3" width="9" style="9" customWidth="1"/>
    <col min="4" max="4" width="9.140625" style="9"/>
    <col min="5" max="5" width="9.28515625" style="9" customWidth="1"/>
    <col min="6" max="6" width="7.7109375" style="9" customWidth="1"/>
    <col min="7" max="7" width="7.5703125" style="9" customWidth="1"/>
    <col min="8" max="8" width="8.7109375" style="9" customWidth="1"/>
    <col min="9" max="9" width="7" style="9" customWidth="1"/>
    <col min="10" max="10" width="9.28515625" style="9" bestFit="1" customWidth="1"/>
    <col min="11" max="11" width="6.28515625" style="9" customWidth="1"/>
    <col min="12" max="12" width="9.140625" style="9"/>
    <col min="13" max="13" width="7.28515625" style="9" customWidth="1"/>
    <col min="14" max="14" width="9.140625" style="9" customWidth="1"/>
    <col min="15" max="15" width="7" style="9" customWidth="1"/>
    <col min="16" max="16" width="9.140625" style="9" customWidth="1"/>
    <col min="17" max="17" width="7.42578125" style="9" customWidth="1"/>
    <col min="18" max="18" width="9.140625" style="9" customWidth="1"/>
    <col min="19" max="19" width="9.140625" style="9"/>
    <col min="20" max="20" width="7.5703125" style="9" customWidth="1"/>
    <col min="21" max="21" width="9.140625" style="9"/>
    <col min="22" max="22" width="10.5703125" style="14" customWidth="1"/>
    <col min="23" max="23" width="10.85546875" style="9" customWidth="1"/>
    <col min="24" max="24" width="10.42578125" style="9" customWidth="1"/>
    <col min="25" max="25" width="17.140625" style="9" customWidth="1"/>
    <col min="26" max="26" width="10.85546875" style="9" customWidth="1"/>
    <col min="27" max="27" width="11.140625" style="9" customWidth="1"/>
    <col min="28" max="16384" width="9.140625" style="9"/>
  </cols>
  <sheetData>
    <row r="1" spans="1:27" x14ac:dyDescent="0.25">
      <c r="A1" s="2" t="s">
        <v>74</v>
      </c>
    </row>
    <row r="2" spans="1:27" x14ac:dyDescent="0.25">
      <c r="A2" s="2" t="s">
        <v>186</v>
      </c>
    </row>
    <row r="3" spans="1:27" s="17" customFormat="1" ht="15.75" thickBot="1" x14ac:dyDescent="0.3">
      <c r="A3" s="2"/>
    </row>
    <row r="4" spans="1:27" s="18" customFormat="1" ht="26.25" customHeight="1" thickBot="1" x14ac:dyDescent="0.25">
      <c r="A4" s="406" t="s">
        <v>0</v>
      </c>
      <c r="B4" s="407"/>
      <c r="C4" s="407"/>
      <c r="D4" s="407"/>
      <c r="E4" s="407"/>
      <c r="F4" s="407"/>
      <c r="G4" s="407"/>
      <c r="H4" s="408"/>
      <c r="I4" s="409" t="s">
        <v>1</v>
      </c>
      <c r="J4" s="410"/>
      <c r="K4" s="410"/>
      <c r="L4" s="410"/>
      <c r="M4" s="410"/>
      <c r="N4" s="410"/>
      <c r="O4" s="410"/>
      <c r="P4" s="410"/>
      <c r="Q4" s="410"/>
      <c r="R4" s="410"/>
      <c r="S4" s="410"/>
      <c r="T4" s="410"/>
      <c r="U4" s="411"/>
      <c r="V4" s="470"/>
      <c r="W4" s="471"/>
      <c r="X4" s="471"/>
      <c r="Y4" s="471"/>
      <c r="Z4" s="471"/>
      <c r="AA4" s="472"/>
    </row>
    <row r="5" spans="1:27" s="18" customFormat="1" ht="30" customHeight="1" x14ac:dyDescent="0.2">
      <c r="A5" s="388" t="s">
        <v>2</v>
      </c>
      <c r="B5" s="390" t="s">
        <v>3</v>
      </c>
      <c r="C5" s="390" t="s">
        <v>4</v>
      </c>
      <c r="D5" s="476" t="s">
        <v>5</v>
      </c>
      <c r="E5" s="434" t="s">
        <v>179</v>
      </c>
      <c r="F5" s="436" t="s">
        <v>180</v>
      </c>
      <c r="G5" s="461" t="s">
        <v>76</v>
      </c>
      <c r="H5" s="392" t="s">
        <v>188</v>
      </c>
      <c r="I5" s="399" t="s">
        <v>7</v>
      </c>
      <c r="J5" s="404"/>
      <c r="K5" s="399" t="s">
        <v>8</v>
      </c>
      <c r="L5" s="404"/>
      <c r="M5" s="399" t="s">
        <v>9</v>
      </c>
      <c r="N5" s="404"/>
      <c r="O5" s="399" t="s">
        <v>10</v>
      </c>
      <c r="P5" s="404"/>
      <c r="Q5" s="399" t="s">
        <v>11</v>
      </c>
      <c r="R5" s="404"/>
      <c r="S5" s="481" t="s">
        <v>173</v>
      </c>
      <c r="T5" s="400" t="s">
        <v>174</v>
      </c>
      <c r="U5" s="404" t="s">
        <v>175</v>
      </c>
      <c r="V5" s="473" t="s">
        <v>12</v>
      </c>
      <c r="W5" s="474"/>
      <c r="X5" s="475"/>
      <c r="Y5" s="395" t="s">
        <v>13</v>
      </c>
      <c r="Z5" s="395"/>
      <c r="AA5" s="396"/>
    </row>
    <row r="6" spans="1:27" s="18" customFormat="1" ht="48.75" thickBot="1" x14ac:dyDescent="0.25">
      <c r="A6" s="389"/>
      <c r="B6" s="391"/>
      <c r="C6" s="391"/>
      <c r="D6" s="477"/>
      <c r="E6" s="478"/>
      <c r="F6" s="479" t="s">
        <v>22</v>
      </c>
      <c r="G6" s="480"/>
      <c r="H6" s="393"/>
      <c r="I6" s="23" t="s">
        <v>171</v>
      </c>
      <c r="J6" s="39" t="s">
        <v>172</v>
      </c>
      <c r="K6" s="23" t="s">
        <v>171</v>
      </c>
      <c r="L6" s="39" t="s">
        <v>172</v>
      </c>
      <c r="M6" s="23" t="s">
        <v>171</v>
      </c>
      <c r="N6" s="39" t="s">
        <v>172</v>
      </c>
      <c r="O6" s="23" t="s">
        <v>171</v>
      </c>
      <c r="P6" s="39" t="s">
        <v>172</v>
      </c>
      <c r="Q6" s="23" t="s">
        <v>171</v>
      </c>
      <c r="R6" s="39" t="s">
        <v>172</v>
      </c>
      <c r="S6" s="482"/>
      <c r="T6" s="401"/>
      <c r="U6" s="405"/>
      <c r="V6" s="25" t="s">
        <v>14</v>
      </c>
      <c r="W6" s="26" t="s">
        <v>176</v>
      </c>
      <c r="X6" s="26" t="s">
        <v>15</v>
      </c>
      <c r="Y6" s="27" t="s">
        <v>14</v>
      </c>
      <c r="Z6" s="26" t="s">
        <v>176</v>
      </c>
      <c r="AA6" s="28" t="s">
        <v>15</v>
      </c>
    </row>
    <row r="7" spans="1:27" ht="36" x14ac:dyDescent="0.25">
      <c r="A7" s="180" t="s">
        <v>28</v>
      </c>
      <c r="B7" s="181" t="s">
        <v>29</v>
      </c>
      <c r="C7" s="182" t="s">
        <v>53</v>
      </c>
      <c r="D7" s="183" t="s">
        <v>54</v>
      </c>
      <c r="E7" s="295">
        <v>969</v>
      </c>
      <c r="F7" s="296">
        <v>0</v>
      </c>
      <c r="G7" s="268">
        <f>SUM(E7:F7)</f>
        <v>969</v>
      </c>
      <c r="H7" s="297">
        <v>19</v>
      </c>
      <c r="I7" s="188">
        <v>1</v>
      </c>
      <c r="J7" s="189">
        <f>48.75/4</f>
        <v>12.1875</v>
      </c>
      <c r="K7" s="167"/>
      <c r="L7" s="167"/>
      <c r="M7" s="168"/>
      <c r="N7" s="168"/>
      <c r="O7" s="168"/>
      <c r="P7" s="168"/>
      <c r="Q7" s="168"/>
      <c r="R7" s="168"/>
      <c r="S7" s="168"/>
      <c r="T7" s="167">
        <f>I7+K7+M7+O7+Q7</f>
        <v>1</v>
      </c>
      <c r="U7" s="169">
        <f>J7+L7+N7+P7+R7</f>
        <v>12.1875</v>
      </c>
      <c r="V7" s="190" t="s">
        <v>75</v>
      </c>
      <c r="W7" s="191">
        <v>20</v>
      </c>
      <c r="X7" s="191">
        <v>2</v>
      </c>
      <c r="Y7" s="192" t="s">
        <v>73</v>
      </c>
      <c r="Z7" s="191">
        <v>5</v>
      </c>
      <c r="AA7" s="193">
        <v>2</v>
      </c>
    </row>
    <row r="8" spans="1:27" ht="36" x14ac:dyDescent="0.25">
      <c r="A8" s="201" t="s">
        <v>20</v>
      </c>
      <c r="B8" s="202" t="s">
        <v>69</v>
      </c>
      <c r="C8" s="203" t="s">
        <v>53</v>
      </c>
      <c r="D8" s="204" t="s">
        <v>54</v>
      </c>
      <c r="E8" s="298">
        <v>2652</v>
      </c>
      <c r="F8" s="299">
        <v>688</v>
      </c>
      <c r="G8" s="269">
        <f>SUM(E8:F8)</f>
        <v>3340</v>
      </c>
      <c r="H8" s="300">
        <v>102</v>
      </c>
      <c r="I8" s="205">
        <v>3</v>
      </c>
      <c r="J8" s="206">
        <f>(48.75*3)/4</f>
        <v>36.5625</v>
      </c>
      <c r="K8" s="161"/>
      <c r="L8" s="161"/>
      <c r="M8" s="160"/>
      <c r="N8" s="160"/>
      <c r="O8" s="160"/>
      <c r="P8" s="160"/>
      <c r="Q8" s="160"/>
      <c r="R8" s="160"/>
      <c r="S8" s="160"/>
      <c r="T8" s="161">
        <f t="shared" ref="T8:T12" si="0">I8+K8+M8+O8+Q8</f>
        <v>3</v>
      </c>
      <c r="U8" s="170">
        <f t="shared" ref="U8:U12" si="1">J8+L8+N8+P8+R8</f>
        <v>36.5625</v>
      </c>
      <c r="V8" s="207" t="s">
        <v>75</v>
      </c>
      <c r="W8" s="208">
        <v>300</v>
      </c>
      <c r="X8" s="208">
        <v>6</v>
      </c>
      <c r="Y8" s="209" t="s">
        <v>73</v>
      </c>
      <c r="Z8" s="208">
        <v>80</v>
      </c>
      <c r="AA8" s="210">
        <v>20</v>
      </c>
    </row>
    <row r="9" spans="1:27" ht="36" x14ac:dyDescent="0.25">
      <c r="A9" s="184" t="s">
        <v>20</v>
      </c>
      <c r="B9" s="173" t="s">
        <v>70</v>
      </c>
      <c r="C9" s="11" t="s">
        <v>59</v>
      </c>
      <c r="D9" s="185" t="s">
        <v>58</v>
      </c>
      <c r="E9" s="301">
        <v>1477</v>
      </c>
      <c r="F9" s="302">
        <v>958</v>
      </c>
      <c r="G9" s="270">
        <f>SUM(G7:G8)</f>
        <v>4309</v>
      </c>
      <c r="H9" s="303">
        <v>44</v>
      </c>
      <c r="I9" s="194">
        <v>3</v>
      </c>
      <c r="J9" s="195">
        <v>23.45</v>
      </c>
      <c r="K9" s="196"/>
      <c r="L9" s="196"/>
      <c r="M9" s="158"/>
      <c r="N9" s="158"/>
      <c r="O9" s="158"/>
      <c r="P9" s="158"/>
      <c r="Q9" s="158"/>
      <c r="R9" s="158"/>
      <c r="S9" s="158"/>
      <c r="T9" s="157">
        <f t="shared" si="0"/>
        <v>3</v>
      </c>
      <c r="U9" s="171">
        <f t="shared" si="1"/>
        <v>23.45</v>
      </c>
      <c r="V9" s="197" t="s">
        <v>75</v>
      </c>
      <c r="W9" s="198">
        <v>200</v>
      </c>
      <c r="X9" s="198">
        <v>6</v>
      </c>
      <c r="Y9" s="199" t="s">
        <v>73</v>
      </c>
      <c r="Z9" s="198">
        <v>30</v>
      </c>
      <c r="AA9" s="200">
        <v>6</v>
      </c>
    </row>
    <row r="10" spans="1:27" ht="36" x14ac:dyDescent="0.25">
      <c r="A10" s="211" t="s">
        <v>20</v>
      </c>
      <c r="B10" s="212" t="s">
        <v>46</v>
      </c>
      <c r="C10" s="203" t="s">
        <v>62</v>
      </c>
      <c r="D10" s="204" t="s">
        <v>63</v>
      </c>
      <c r="E10" s="298">
        <v>3003</v>
      </c>
      <c r="F10" s="299">
        <v>566</v>
      </c>
      <c r="G10" s="269">
        <f>SUM(E10:F10)</f>
        <v>3569</v>
      </c>
      <c r="H10" s="300">
        <v>55</v>
      </c>
      <c r="I10" s="213">
        <v>4</v>
      </c>
      <c r="J10" s="214">
        <v>30</v>
      </c>
      <c r="K10" s="215"/>
      <c r="L10" s="215"/>
      <c r="M10" s="160"/>
      <c r="N10" s="160"/>
      <c r="O10" s="160"/>
      <c r="P10" s="160"/>
      <c r="Q10" s="160"/>
      <c r="R10" s="160"/>
      <c r="S10" s="160"/>
      <c r="T10" s="161">
        <f t="shared" si="0"/>
        <v>4</v>
      </c>
      <c r="U10" s="170">
        <f t="shared" si="1"/>
        <v>30</v>
      </c>
      <c r="V10" s="207" t="s">
        <v>75</v>
      </c>
      <c r="W10" s="230">
        <v>180</v>
      </c>
      <c r="X10" s="230">
        <v>5</v>
      </c>
      <c r="Y10" s="231" t="s">
        <v>73</v>
      </c>
      <c r="Z10" s="230">
        <v>30</v>
      </c>
      <c r="AA10" s="232">
        <v>8</v>
      </c>
    </row>
    <row r="11" spans="1:27" ht="36" x14ac:dyDescent="0.25">
      <c r="A11" s="184" t="s">
        <v>18</v>
      </c>
      <c r="B11" s="173" t="s">
        <v>71</v>
      </c>
      <c r="C11" s="11" t="s">
        <v>64</v>
      </c>
      <c r="D11" s="186" t="s">
        <v>65</v>
      </c>
      <c r="E11" s="301">
        <v>2599</v>
      </c>
      <c r="F11" s="304">
        <v>441</v>
      </c>
      <c r="G11" s="271">
        <f>SUM(E11:F11)</f>
        <v>3040</v>
      </c>
      <c r="H11" s="305">
        <v>67</v>
      </c>
      <c r="I11" s="194">
        <v>2</v>
      </c>
      <c r="J11" s="195">
        <f>(32.5+43.33)/4</f>
        <v>18.9575</v>
      </c>
      <c r="K11" s="196"/>
      <c r="L11" s="196"/>
      <c r="M11" s="158"/>
      <c r="N11" s="158"/>
      <c r="O11" s="158"/>
      <c r="P11" s="158"/>
      <c r="Q11" s="158"/>
      <c r="R11" s="158"/>
      <c r="S11" s="158"/>
      <c r="T11" s="157">
        <f t="shared" si="0"/>
        <v>2</v>
      </c>
      <c r="U11" s="171">
        <f t="shared" si="1"/>
        <v>18.9575</v>
      </c>
      <c r="V11" s="197" t="s">
        <v>75</v>
      </c>
      <c r="W11" s="198">
        <v>160</v>
      </c>
      <c r="X11" s="198">
        <v>5</v>
      </c>
      <c r="Y11" s="199" t="s">
        <v>73</v>
      </c>
      <c r="Z11" s="198">
        <v>50</v>
      </c>
      <c r="AA11" s="200">
        <v>8</v>
      </c>
    </row>
    <row r="12" spans="1:27" ht="39" thickBot="1" x14ac:dyDescent="0.3">
      <c r="A12" s="216" t="s">
        <v>19</v>
      </c>
      <c r="B12" s="217" t="s">
        <v>72</v>
      </c>
      <c r="C12" s="218" t="s">
        <v>64</v>
      </c>
      <c r="D12" s="219" t="s">
        <v>65</v>
      </c>
      <c r="E12" s="306">
        <v>262</v>
      </c>
      <c r="F12" s="307">
        <v>52</v>
      </c>
      <c r="G12" s="272">
        <f>SUM(G10:G11)</f>
        <v>6609</v>
      </c>
      <c r="H12" s="308">
        <v>8</v>
      </c>
      <c r="I12" s="220">
        <v>1</v>
      </c>
      <c r="J12" s="221">
        <f>43.33/4</f>
        <v>10.8325</v>
      </c>
      <c r="K12" s="222"/>
      <c r="L12" s="222"/>
      <c r="M12" s="223"/>
      <c r="N12" s="223"/>
      <c r="O12" s="223"/>
      <c r="P12" s="223"/>
      <c r="Q12" s="223"/>
      <c r="R12" s="223"/>
      <c r="S12" s="223"/>
      <c r="T12" s="224">
        <f t="shared" si="0"/>
        <v>1</v>
      </c>
      <c r="U12" s="225">
        <f t="shared" si="1"/>
        <v>10.8325</v>
      </c>
      <c r="V12" s="226" t="s">
        <v>75</v>
      </c>
      <c r="W12" s="227">
        <v>100</v>
      </c>
      <c r="X12" s="227">
        <v>2</v>
      </c>
      <c r="Y12" s="228" t="s">
        <v>73</v>
      </c>
      <c r="Z12" s="227">
        <v>20</v>
      </c>
      <c r="AA12" s="229">
        <v>1</v>
      </c>
    </row>
    <row r="13" spans="1:27" s="42" customFormat="1" ht="15.75" thickBot="1" x14ac:dyDescent="0.3">
      <c r="A13" s="174" t="s">
        <v>16</v>
      </c>
      <c r="B13" s="175"/>
      <c r="C13" s="162"/>
      <c r="D13" s="163"/>
      <c r="E13" s="176"/>
      <c r="F13" s="176"/>
      <c r="G13" s="176">
        <v>13667</v>
      </c>
      <c r="H13" s="309">
        <f>SUM(H7:H12)</f>
        <v>295</v>
      </c>
      <c r="I13" s="164">
        <f>SUM(I7:I12)</f>
        <v>14</v>
      </c>
      <c r="J13" s="187">
        <f>SUM(J7:J12)</f>
        <v>131.99</v>
      </c>
      <c r="K13" s="164"/>
      <c r="L13" s="164"/>
      <c r="M13" s="164"/>
      <c r="N13" s="164"/>
      <c r="O13" s="164"/>
      <c r="P13" s="164"/>
      <c r="Q13" s="164"/>
      <c r="R13" s="164"/>
      <c r="S13" s="164"/>
      <c r="T13" s="177">
        <f>SUM(T7:T12)</f>
        <v>14</v>
      </c>
      <c r="U13" s="177">
        <f>SUM(U7:U12)</f>
        <v>131.99</v>
      </c>
      <c r="V13" s="178"/>
      <c r="W13" s="137"/>
      <c r="X13" s="137"/>
      <c r="Y13" s="137"/>
      <c r="Z13" s="137"/>
      <c r="AA13" s="179"/>
    </row>
    <row r="14" spans="1:27" x14ac:dyDescent="0.25">
      <c r="G14" s="1"/>
    </row>
    <row r="15" spans="1:27" x14ac:dyDescent="0.25"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</row>
    <row r="16" spans="1:27" x14ac:dyDescent="0.25"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</row>
    <row r="17" spans="9:27" x14ac:dyDescent="0.25"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</row>
    <row r="18" spans="9:27" x14ac:dyDescent="0.25"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</row>
    <row r="19" spans="9:27" x14ac:dyDescent="0.25"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</row>
    <row r="20" spans="9:27" x14ac:dyDescent="0.25"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</row>
    <row r="21" spans="9:27" x14ac:dyDescent="0.25"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</row>
    <row r="22" spans="9:27" x14ac:dyDescent="0.25"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</row>
  </sheetData>
  <sheetProtection password="9080" sheet="1" objects="1" scenarios="1" selectLockedCells="1" selectUnlockedCells="1"/>
  <mergeCells count="21">
    <mergeCell ref="I5:J5"/>
    <mergeCell ref="K5:L5"/>
    <mergeCell ref="M5:N5"/>
    <mergeCell ref="O5:P5"/>
    <mergeCell ref="Q5:R5"/>
    <mergeCell ref="V4:AA4"/>
    <mergeCell ref="V5:X5"/>
    <mergeCell ref="H5:H6"/>
    <mergeCell ref="A4:H4"/>
    <mergeCell ref="I4:U4"/>
    <mergeCell ref="A5:A6"/>
    <mergeCell ref="B5:B6"/>
    <mergeCell ref="C5:C6"/>
    <mergeCell ref="D5:D6"/>
    <mergeCell ref="E5:E6"/>
    <mergeCell ref="F5:F6"/>
    <mergeCell ref="G5:G6"/>
    <mergeCell ref="T5:T6"/>
    <mergeCell ref="U5:U6"/>
    <mergeCell ref="Y5:AA5"/>
    <mergeCell ref="S5:S6"/>
  </mergeCells>
  <pageMargins left="0.7" right="0.7" top="0.75" bottom="0.75" header="0.3" footer="0.3"/>
  <pageSetup paperSize="9" orientation="landscape" r:id="rId1"/>
  <ignoredErrors>
    <ignoredError sqref="H13 J7:J12 T7:U12 J1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Direzioni Centrali Entrate</vt:lpstr>
      <vt:lpstr>Direzioni Centrali - Territorio</vt:lpstr>
      <vt:lpstr>Lazio -Entrate</vt:lpstr>
      <vt:lpstr>Lazio - Territorio</vt:lpstr>
      <vt:lpstr>Sardegna - Entrate</vt:lpstr>
      <vt:lpstr>Sardegna -Territorio </vt:lpstr>
    </vt:vector>
  </TitlesOfParts>
  <Company>Agenzia delle Entrate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FUNARO MARIA GRAZIA</dc:creator>
  <cp:lastModifiedBy>FUNARO MARIA GRAZIA</cp:lastModifiedBy>
  <cp:lastPrinted>2014-08-04T15:02:02Z</cp:lastPrinted>
  <dcterms:created xsi:type="dcterms:W3CDTF">2012-04-06T10:09:24Z</dcterms:created>
  <dcterms:modified xsi:type="dcterms:W3CDTF">2014-08-07T13:31:27Z</dcterms:modified>
</cp:coreProperties>
</file>