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045" windowWidth="20700" windowHeight="5400" tabRatio="599" firstSheet="1" activeTab="5"/>
  </bookViews>
  <sheets>
    <sheet name="Riepilogo PTL" sheetId="16" r:id="rId1"/>
    <sheet name="Proprietà AdE" sheetId="18" r:id="rId2"/>
    <sheet name="Immobili NON di proprietà AdE" sheetId="19" r:id="rId3"/>
    <sheet name="PTL_CALABRIA" sheetId="20" r:id="rId4"/>
    <sheet name="PTL_CAMPANIA" sheetId="24" r:id="rId5"/>
    <sheet name="PTL_EMILIA ROMAGNA" sheetId="21" r:id="rId6"/>
    <sheet name="PTL_SICILIA" sheetId="23" r:id="rId7"/>
    <sheet name="PTL_UMBRIA" sheetId="22" r:id="rId8"/>
    <sheet name="SCHEDA_A" sheetId="6" r:id="rId9"/>
    <sheet name="PTL_REGIONE" sheetId="8" r:id="rId10"/>
    <sheet name="Foglio1" sheetId="10" r:id="rId11"/>
  </sheets>
  <externalReferences>
    <externalReference r:id="rId12"/>
  </externalReferences>
  <definedNames>
    <definedName name="_xlnm.Print_Area" localSheetId="2">'Immobili NON di proprietà AdE'!$A$1:$I$29</definedName>
    <definedName name="_xlnm.Print_Area" localSheetId="1">'Proprietà AdE'!$A$1:$I$30</definedName>
    <definedName name="_xlnm.Print_Area" localSheetId="3">PTL_CALABRIA!$A$1:$AF$32</definedName>
    <definedName name="_xlnm.Print_Area" localSheetId="4">PTL_CAMPANIA!$A$1:$AF$32</definedName>
    <definedName name="_xlnm.Print_Area" localSheetId="5">'PTL_EMILIA ROMAGNA'!$A$1:$AF$32</definedName>
    <definedName name="_xlnm.Print_Area" localSheetId="9">PTL_REGIONE!$A$1:$AF$32</definedName>
    <definedName name="_xlnm.Print_Area" localSheetId="6">PTL_SICILIA!$A$1:$AF$32</definedName>
    <definedName name="_xlnm.Print_Area" localSheetId="7">PTL_UMBRIA!$A$1:$AF$32</definedName>
    <definedName name="_xlnm.Print_Area" localSheetId="0">'Riepilogo PTL'!$A$1:$F$34</definedName>
    <definedName name="_xlnm.Print_Titles" localSheetId="3">PTL_CALABRIA!$2:$9</definedName>
    <definedName name="_xlnm.Print_Titles" localSheetId="4">PTL_CAMPANIA!$2:$9</definedName>
    <definedName name="_xlnm.Print_Titles" localSheetId="5">'PTL_EMILIA ROMAGNA'!$2:$9</definedName>
    <definedName name="_xlnm.Print_Titles" localSheetId="9">PTL_REGIONE!$2:$9</definedName>
    <definedName name="_xlnm.Print_Titles" localSheetId="6">PTL_SICILIA!$2:$9</definedName>
    <definedName name="_xlnm.Print_Titles" localSheetId="7">PTL_UMBRIA!$2:$9</definedName>
  </definedNames>
  <calcPr calcId="145621"/>
</workbook>
</file>

<file path=xl/calcChain.xml><?xml version="1.0" encoding="utf-8"?>
<calcChain xmlns="http://schemas.openxmlformats.org/spreadsheetml/2006/main">
  <c r="G9" i="19" l="1"/>
  <c r="G9" i="18"/>
  <c r="D15" i="16"/>
  <c r="F15" i="16"/>
  <c r="AE20" i="24"/>
  <c r="AD20" i="24"/>
  <c r="AC20" i="24"/>
  <c r="AB20" i="24"/>
  <c r="AA20" i="24"/>
  <c r="Z20" i="24"/>
  <c r="Y20" i="24"/>
  <c r="X20" i="24"/>
  <c r="G28" i="19" l="1"/>
  <c r="G23" i="19"/>
  <c r="G20" i="19"/>
  <c r="H10" i="19"/>
  <c r="G10" i="19"/>
  <c r="G8" i="19"/>
  <c r="H8" i="18" l="1"/>
  <c r="D14" i="16"/>
  <c r="F14" i="16"/>
  <c r="F29" i="16"/>
  <c r="F26" i="16"/>
  <c r="F16" i="16"/>
  <c r="X20" i="23" l="1"/>
  <c r="Y20" i="23"/>
  <c r="Z20" i="23"/>
  <c r="AA20" i="23"/>
  <c r="AB20" i="23"/>
  <c r="AC20" i="23"/>
  <c r="AD20" i="23"/>
  <c r="AE20" i="23"/>
  <c r="AE20" i="22" l="1"/>
  <c r="AD20" i="22"/>
  <c r="AC20" i="22"/>
  <c r="AB20" i="22"/>
  <c r="AA20" i="22"/>
  <c r="Z20" i="22"/>
  <c r="Y20" i="22"/>
  <c r="X20" i="22"/>
  <c r="AE20" i="21" l="1"/>
  <c r="AD20" i="21"/>
  <c r="AC20" i="21"/>
  <c r="AB20" i="21"/>
  <c r="AA20" i="21"/>
  <c r="Z20" i="21"/>
  <c r="Y20" i="21"/>
  <c r="X20" i="21"/>
  <c r="AE20" i="20" l="1"/>
  <c r="AD20" i="20"/>
  <c r="AC20" i="20"/>
  <c r="AB20" i="20"/>
  <c r="AA20" i="20"/>
  <c r="Z20" i="20"/>
  <c r="Y20" i="20"/>
  <c r="X20" i="20"/>
  <c r="D15" i="6" l="1"/>
  <c r="C23" i="19" l="1"/>
  <c r="C14" i="19"/>
  <c r="C9" i="19"/>
  <c r="I28" i="19"/>
  <c r="H28" i="19"/>
  <c r="F28" i="19"/>
  <c r="E28" i="19"/>
  <c r="C26" i="19"/>
  <c r="C25" i="19"/>
  <c r="C24" i="19"/>
  <c r="C22" i="19"/>
  <c r="C21" i="19"/>
  <c r="C19" i="19"/>
  <c r="C18" i="19"/>
  <c r="C17" i="19"/>
  <c r="C16" i="19"/>
  <c r="C15" i="19"/>
  <c r="C13" i="19"/>
  <c r="C12" i="19"/>
  <c r="D28" i="19"/>
  <c r="C11" i="19"/>
  <c r="C10" i="19"/>
  <c r="C8" i="19"/>
  <c r="C7" i="19"/>
  <c r="C6" i="19"/>
  <c r="C5" i="19"/>
  <c r="I28" i="18"/>
  <c r="H28" i="18"/>
  <c r="G28" i="18"/>
  <c r="F28" i="18"/>
  <c r="E28" i="18"/>
  <c r="D28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G36" i="19" l="1"/>
  <c r="C20" i="19"/>
  <c r="C28" i="19" s="1"/>
  <c r="C28" i="18"/>
  <c r="B42" i="16" l="1"/>
  <c r="E34" i="16" l="1"/>
  <c r="C34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1" i="16"/>
  <c r="B34" i="16" l="1"/>
  <c r="D34" i="16"/>
  <c r="F34" i="16"/>
  <c r="J14" i="6" l="1"/>
  <c r="AE20" i="8" l="1"/>
  <c r="AD20" i="8"/>
  <c r="Y20" i="8"/>
  <c r="Z20" i="8"/>
  <c r="AA20" i="8"/>
  <c r="AB20" i="8"/>
  <c r="AC20" i="8"/>
  <c r="H15" i="6" l="1"/>
  <c r="F15" i="6"/>
  <c r="X20" i="8" l="1"/>
  <c r="J9" i="6" l="1"/>
  <c r="J10" i="6"/>
  <c r="J11" i="6"/>
  <c r="J15" i="6" s="1"/>
  <c r="J13" i="6"/>
  <c r="J8" i="6" l="1"/>
</calcChain>
</file>

<file path=xl/comments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3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4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5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6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sharedStrings.xml><?xml version="1.0" encoding="utf-8"?>
<sst xmlns="http://schemas.openxmlformats.org/spreadsheetml/2006/main" count="694" uniqueCount="278">
  <si>
    <t>TIPOLOGIA RISORSE</t>
  </si>
  <si>
    <t>Arco temporale di validità del programma</t>
  </si>
  <si>
    <t>Importo Totale</t>
  </si>
  <si>
    <t>Stanziamenti di bilancio</t>
  </si>
  <si>
    <t>Totali</t>
  </si>
  <si>
    <t>Il responsabile del programma</t>
  </si>
  <si>
    <t>TOTALE</t>
  </si>
  <si>
    <t>Disponibilità Finanziaria 2020</t>
  </si>
  <si>
    <t>Anno 2020</t>
  </si>
  <si>
    <t>Anno 2021</t>
  </si>
  <si>
    <t>Disponibilità Finanziaria 2021</t>
  </si>
  <si>
    <t>AGENZIA DELLE ENTRATE</t>
  </si>
  <si>
    <t>CODICE IMMOBILE</t>
  </si>
  <si>
    <t>TITOLARITA' GIURIDICA</t>
  </si>
  <si>
    <t>DESCRIZIONE IMMOBILE</t>
  </si>
  <si>
    <t>Demaniale</t>
  </si>
  <si>
    <t>LP</t>
  </si>
  <si>
    <t>FIP</t>
  </si>
  <si>
    <t>FIP - Ceduto</t>
  </si>
  <si>
    <t>FP 1</t>
  </si>
  <si>
    <t>FP 1 - Ceduto</t>
  </si>
  <si>
    <t>Proprietà AdE</t>
  </si>
  <si>
    <t>Comodato Uso Gratuito</t>
  </si>
  <si>
    <t>FINALITA' SECONDO LINEE GUIDA MU</t>
  </si>
  <si>
    <t>Ottimizzazione spazi uso ufficio</t>
  </si>
  <si>
    <t>Miglioramento ambiente di lavoro / benessere organizzativo</t>
  </si>
  <si>
    <t>Ottimizzazione archivi</t>
  </si>
  <si>
    <t>Contenimento costi / Efficientamento energetico</t>
  </si>
  <si>
    <t>Conservazione immobile</t>
  </si>
  <si>
    <t>Completamento dell'opera</t>
  </si>
  <si>
    <t>Qualità ambientale / Bonifiche</t>
  </si>
  <si>
    <t>Adeguamento ai sensi del D. Lgs. n. 42/2004</t>
  </si>
  <si>
    <t>Adeguamento ai sensi del D. Lgs. n. 81/08</t>
  </si>
  <si>
    <t>Adeguamento normativo / messa a norma [diversi H) e I)]</t>
  </si>
  <si>
    <t>Attuazione "contratti energia" (ex D.P.R. 412/93 e D. Lgs. n. 115/08)</t>
  </si>
  <si>
    <t>Ordinaria</t>
  </si>
  <si>
    <t>Straordinaria</t>
  </si>
  <si>
    <t>QUADRO DELLE RISORSE NECESSARIE ALLA REALIZZAZIONE DEL PROGRAMMA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</si>
  <si>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</si>
  <si>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</si>
  <si>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</si>
  <si>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Finanziamenti acquisibili ai sensi dell'art. 3 del DL 31/10/1990, n.310 convertito con modificazioni dalla legge 22/12/1990, n.403</t>
  </si>
  <si>
    <t>Risorse derivanti da trasferimento di immobili ex art. 191 D.Lgs. 50/2016</t>
  </si>
  <si>
    <t>Altra tipologia</t>
  </si>
  <si>
    <t>PROPOSTA DI PAL REGIONE XXXXX</t>
  </si>
  <si>
    <t xml:space="preserve">DELL'AGENZIA DELLE ENTRATE </t>
  </si>
  <si>
    <t>ELENCO DEGLI INTERVENTI DEL PROGRAMMA</t>
  </si>
  <si>
    <t>NUMERO INTERVENTO CUI (1)</t>
  </si>
  <si>
    <t>(1) Numero intervento: cf amministrazione + prima annualità del programma nel quale l'intervento è stato inserito + progressivo di 5 cifre della prima annualità del programma</t>
  </si>
  <si>
    <t>Cod. Int. Amm.ne</t>
  </si>
  <si>
    <t>Annualità nella quale si prevede di dare avvio alla procedura di affidamento</t>
  </si>
  <si>
    <t>Cognome</t>
  </si>
  <si>
    <t>Nome</t>
  </si>
  <si>
    <t xml:space="preserve">Codice CUP </t>
  </si>
  <si>
    <t>Responsabile del procedimento</t>
  </si>
  <si>
    <t>lotto funzionale (2)</t>
  </si>
  <si>
    <t>(2) lotto funzionale secondo la definizione dell'art.3 c.1 l. qq) del D.Lgs 50/2016</t>
  </si>
  <si>
    <t>lavoro complesso (3)</t>
  </si>
  <si>
    <t>codice ISTAT</t>
  </si>
  <si>
    <t>Reg</t>
  </si>
  <si>
    <t>Prov</t>
  </si>
  <si>
    <t>Comune</t>
  </si>
  <si>
    <t>03-01 Nuova realizzazione</t>
  </si>
  <si>
    <t>03-02 Demolizione</t>
  </si>
  <si>
    <t>03-03 Recupero</t>
  </si>
  <si>
    <t>03-04 Ristrutturazione</t>
  </si>
  <si>
    <t>03-05 Restauro</t>
  </si>
  <si>
    <t>03-06 Manutenzione Ordinaria</t>
  </si>
  <si>
    <t>03-07 Manutenzione Straordinaria</t>
  </si>
  <si>
    <t>03-51 Completamento di Nuova realizzazione</t>
  </si>
  <si>
    <t>03-52 Completamento di Demolizione</t>
  </si>
  <si>
    <t>03-53 Completamento di  Recupero</t>
  </si>
  <si>
    <t>03-54 Completamento di Ristrutturazione</t>
  </si>
  <si>
    <t>03-55 Completamento di Restauro</t>
  </si>
  <si>
    <t>03-56 Completamento di Manutenzione Ordinaria</t>
  </si>
  <si>
    <t>03-57 Completamento di Manutenzione Straordinaria</t>
  </si>
  <si>
    <t>03-58 Ampliamento</t>
  </si>
  <si>
    <t>03-99 Altro</t>
  </si>
  <si>
    <t>Indirizzo</t>
  </si>
  <si>
    <t xml:space="preserve">Tipologia </t>
  </si>
  <si>
    <t xml:space="preserve">Settore e sottosettore intervento </t>
  </si>
  <si>
    <t>Descrizione dell'intervento</t>
  </si>
  <si>
    <t xml:space="preserve">Livello di prorità </t>
  </si>
  <si>
    <t>1. Priorità massima</t>
  </si>
  <si>
    <t>2. Priorità media</t>
  </si>
  <si>
    <t>3. Priorità minima</t>
  </si>
  <si>
    <t>(3) lavoro complesso secondo la definizione dell'art.3 c.1 l. oo) del D.Lgs 50/2016</t>
  </si>
  <si>
    <t>(4) Ai sensi dell'art.4 c.6 DM 14/2018, in caso di demolizione di opera incompiuta l'importo comprende gli oneri per lo smaltimento dell'opera e per la rinaturalizzazione, riqualificazione ed eventuale bonifica del sito</t>
  </si>
  <si>
    <t>Costi su annualità successive</t>
  </si>
  <si>
    <t>(5) Importo complessivo ai sensi dell'art.3 c.6 DM 14/2018, ivi incluse le spese eventualmente sostenute antecedentemente alla prima annualità</t>
  </si>
  <si>
    <t>Scadenza utilizzo finanziamento derivante da mutuo</t>
  </si>
  <si>
    <t>Apporto di capitale privato</t>
  </si>
  <si>
    <t>Importo</t>
  </si>
  <si>
    <t>Tipologia</t>
  </si>
  <si>
    <t xml:space="preserve">Intervento aggiunto o variato a seguito di modifica programma 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</si>
  <si>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</si>
  <si>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</si>
  <si>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</si>
  <si>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</si>
  <si>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</si>
  <si>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Valore eventuali immobili scheda C collegati</t>
  </si>
  <si>
    <t>codice fiscale</t>
  </si>
  <si>
    <t>DEFINIZIONE INTERVENTO EDILIZIO</t>
  </si>
  <si>
    <t>Manutenzione Ordinaria</t>
  </si>
  <si>
    <t>Manutenzione Straordinaria</t>
  </si>
  <si>
    <t>Restauro e risanamento conservativo</t>
  </si>
  <si>
    <t>Ristrutturazione edilizia</t>
  </si>
  <si>
    <t>Nuova Costruzione</t>
  </si>
  <si>
    <t>N.A.</t>
  </si>
  <si>
    <t>si</t>
  </si>
  <si>
    <t>no</t>
  </si>
  <si>
    <t>Miglioramento ambiente di lavoro/Benessere organizzativo</t>
  </si>
  <si>
    <r>
      <t>STIMA DEI COSTI DELL'INTERVENTO</t>
    </r>
    <r>
      <rPr>
        <sz val="11"/>
        <rFont val="Tahoma"/>
        <family val="2"/>
      </rPr>
      <t xml:space="preserve"> (4)</t>
    </r>
  </si>
  <si>
    <r>
      <t xml:space="preserve">Importo complessivo </t>
    </r>
    <r>
      <rPr>
        <sz val="11"/>
        <rFont val="Tahoma"/>
        <family val="2"/>
      </rPr>
      <t>(5)</t>
    </r>
  </si>
  <si>
    <t xml:space="preserve"> codice NUTS</t>
  </si>
  <si>
    <t>Adeguamenti diversi da D.Lgs 81/2008 e D.Lgs 42/2004</t>
  </si>
  <si>
    <t>SCHEDA DI SINTESI</t>
  </si>
  <si>
    <t>REGIONE</t>
  </si>
  <si>
    <t>TOTALE COMPLESSIVO da QUADRO ECONOMICO Interventi attribuiti Agenzia delle Entrate</t>
  </si>
  <si>
    <t>INTERVENTI EDIFICI DI PROPRIETA' AGENZIA DELLE ENTRATE</t>
  </si>
  <si>
    <t>INTERVENTI EDIFICI NON DI PROPRIETA' AGENZIA DELLE ENTRATE</t>
  </si>
  <si>
    <t>MANUTENZIONE ORDINARIA</t>
  </si>
  <si>
    <t>MANUTENZIONE STRAORDINARIA</t>
  </si>
  <si>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</si>
  <si>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</si>
  <si>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</si>
  <si>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</si>
  <si>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</si>
  <si>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</si>
  <si>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</si>
  <si>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</si>
  <si>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</si>
  <si>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</si>
  <si>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</si>
  <si>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</si>
  <si>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</si>
  <si>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</si>
  <si>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</si>
  <si>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</si>
  <si>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</si>
  <si>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</si>
  <si>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</si>
  <si>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</si>
  <si>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Valle D'Aosta</t>
  </si>
  <si>
    <t>DIREZIONI CENTRALI</t>
  </si>
  <si>
    <t>TOTALE comprensivo di IVA</t>
  </si>
  <si>
    <t>Priorità ALTA</t>
  </si>
  <si>
    <t>Priorità MEDIA</t>
  </si>
  <si>
    <t>Priorità BASSA</t>
  </si>
  <si>
    <t xml:space="preserve">TOTALE </t>
  </si>
  <si>
    <t xml:space="preserve">AGENZIA DELLE ENTRATE </t>
  </si>
  <si>
    <t>05-33</t>
  </si>
  <si>
    <t>SCHEDA A: PROGRAMMA TRIENNALE DELLE OPERE PUBBLICHE 2020 - 2022</t>
  </si>
  <si>
    <r>
      <t xml:space="preserve"> PTL 2020-22 DR </t>
    </r>
    <r>
      <rPr>
        <i/>
        <sz val="12"/>
        <rFont val="Tahoma"/>
        <family val="2"/>
      </rPr>
      <t>regione</t>
    </r>
    <r>
      <rPr>
        <sz val="12"/>
        <rFont val="Tahoma"/>
        <family val="2"/>
      </rPr>
      <t xml:space="preserve"> / DP </t>
    </r>
    <r>
      <rPr>
        <i/>
        <sz val="12"/>
        <rFont val="Tahoma"/>
        <family val="2"/>
      </rPr>
      <t>provincia</t>
    </r>
  </si>
  <si>
    <t>Disponibilità Finanziaria 2022</t>
  </si>
  <si>
    <t>Anno 2022</t>
  </si>
  <si>
    <t>SCHEDA D:  PROGRAMMA TRIENNALE DELLE OPERE PUBBLICHE 2020 - 2022</t>
  </si>
  <si>
    <r>
      <t xml:space="preserve"> PTL 2020-22 DR </t>
    </r>
    <r>
      <rPr>
        <i/>
        <sz val="12"/>
        <rFont val="Tahoma"/>
        <family val="2"/>
      </rPr>
      <t>CALABRIA</t>
    </r>
  </si>
  <si>
    <t>2020</t>
  </si>
  <si>
    <t>BRNDTR61R02H224T</t>
  </si>
  <si>
    <t>18</t>
  </si>
  <si>
    <t>078</t>
  </si>
  <si>
    <t>078045</t>
  </si>
  <si>
    <t xml:space="preserve">ITF61 </t>
  </si>
  <si>
    <t>Lavori di Manutenzione straordinaria e messa a norma delle vie di esodo” dell'immobile sede della Direzione Provinciale di Cosenza, Via Popilia-ang. Via Barrio</t>
  </si>
  <si>
    <t>2021</t>
  </si>
  <si>
    <t>079</t>
  </si>
  <si>
    <t>079023</t>
  </si>
  <si>
    <t xml:space="preserve">ITF63 </t>
  </si>
  <si>
    <t>Catanzaro</t>
  </si>
  <si>
    <t>Via Lombardi snc</t>
  </si>
  <si>
    <t>Lavori di Manutenzione straordinaria, previa acquisizione della progettazione esecutiva, dell'impianto di climatizzazione esistente presso l'immobile sede della Direzione Regionale di Via Lombardi Catanzaro</t>
  </si>
  <si>
    <t>Branca</t>
  </si>
  <si>
    <t>Demetrio</t>
  </si>
  <si>
    <t>Cosenza</t>
  </si>
  <si>
    <t>Via Barrio</t>
  </si>
  <si>
    <t xml:space="preserve"> PTL 2020-22 DR EMILIA ROMAGNA</t>
  </si>
  <si>
    <t>06363391001 2019 00006</t>
  </si>
  <si>
    <t>Laffi</t>
  </si>
  <si>
    <t>Tiziana</t>
  </si>
  <si>
    <t>08</t>
  </si>
  <si>
    <t>040</t>
  </si>
  <si>
    <t>012</t>
  </si>
  <si>
    <t>ITH58</t>
  </si>
  <si>
    <t>Forlì</t>
  </si>
  <si>
    <t>C.so Mazzini, 17</t>
  </si>
  <si>
    <t>Completamento dei lavori di manutenzione straordinaria all'intradosso dei solai per eliminare i rischi di sfondellamento nei locali in uso all'Agenzia</t>
  </si>
  <si>
    <t>06363391001 2019 00007</t>
  </si>
  <si>
    <t>G36E19000080001</t>
  </si>
  <si>
    <t>2019</t>
  </si>
  <si>
    <t>Iovino</t>
  </si>
  <si>
    <t>Ciro</t>
  </si>
  <si>
    <t>VNICRI72P01L259U</t>
  </si>
  <si>
    <t>037</t>
  </si>
  <si>
    <t>006</t>
  </si>
  <si>
    <t>ITH55</t>
  </si>
  <si>
    <t>non ancora in uso</t>
  </si>
  <si>
    <t>Bologna</t>
  </si>
  <si>
    <t>Via Dell'Abbadia, 3</t>
  </si>
  <si>
    <t>Caserma Gucci - Riqualificazione e rifuzionalizzazione ai fini dell'allocazione della Direzione Provinciale e dell'UT Bologna 1</t>
  </si>
  <si>
    <t xml:space="preserve"> PTL 2020-22 DR UMBRIA</t>
  </si>
  <si>
    <t>BERRETTINI</t>
  </si>
  <si>
    <t>STEFANO</t>
  </si>
  <si>
    <t>BRRSFN78E11I921F</t>
  </si>
  <si>
    <t>10</t>
  </si>
  <si>
    <t>054</t>
  </si>
  <si>
    <t>039</t>
  </si>
  <si>
    <t>054039</t>
  </si>
  <si>
    <t>PERUGIA</t>
  </si>
  <si>
    <t>Via Canali, 12</t>
  </si>
  <si>
    <t>Ripristino calcestruzzo ammalorato</t>
  </si>
  <si>
    <t>06363391001 2019 00001</t>
  </si>
  <si>
    <t>G69H19000320005</t>
  </si>
  <si>
    <t>063633910012020 00001</t>
  </si>
  <si>
    <t>G69H19000330005</t>
  </si>
  <si>
    <t>LFFTZN79E48A944N</t>
  </si>
  <si>
    <t>06363391001 2019 00010</t>
  </si>
  <si>
    <t>G99H19000250005</t>
  </si>
  <si>
    <t>ADEGUAMENTO ANTINCENDIO MEDIANTE COMPARTIMENTAZIONE VANO SCALA, REALIZZAZIONE IMPIANTI DI SPEGNIMENTO AUTOMATICO, RIVELAZIONE INCENDI E RETE IDRANTI</t>
  </si>
  <si>
    <t>VIA DELLA VITTORIA,19</t>
  </si>
  <si>
    <t>AGRIGENTO</t>
  </si>
  <si>
    <t>ITG14</t>
  </si>
  <si>
    <t>084001</t>
  </si>
  <si>
    <t>084</t>
  </si>
  <si>
    <t>19</t>
  </si>
  <si>
    <t xml:space="preserve">NCRGPP62P16G263L </t>
  </si>
  <si>
    <t>GIUSEPPE</t>
  </si>
  <si>
    <t>INCORPORA</t>
  </si>
  <si>
    <t>PAL 2019 - Integrazione stanziamento, presente in PAL 2018, relativo alla manutenzione straordinaria degli infissi esterni, dei pannelli esterni e del rivestimento metallico in lastre dell’edificio “A” facente parte del compendio immobiliare FIP costituito da n. 3 edifici, oltre area scoperta di pertinenza, sito in Trapani via Ilio, via Manzo e via Rubino</t>
  </si>
  <si>
    <t>VIA MANZO, 8</t>
  </si>
  <si>
    <t>TRAPANI</t>
  </si>
  <si>
    <t>ITG11</t>
  </si>
  <si>
    <t>081021</t>
  </si>
  <si>
    <t>081</t>
  </si>
  <si>
    <t xml:space="preserve"> PTL 2020-22 DR SICILIA</t>
  </si>
  <si>
    <t>06363391001 2019 00009</t>
  </si>
  <si>
    <t>G99H19000270005</t>
  </si>
  <si>
    <t xml:space="preserve"> PROGRAMMA TRIENNALE DEI LAVORI 2020-2022</t>
  </si>
  <si>
    <t>IMPORTO PTL 2020-2022 PER INTERVENTI SU IMMOBILI DI PROPRIETA' AdE</t>
  </si>
  <si>
    <r>
      <t xml:space="preserve">PTL 2020-2022
INTERVENTI DI COMPETENZA DELL'AGENZIA SU IMMOBILI </t>
    </r>
    <r>
      <rPr>
        <b/>
        <i/>
        <u/>
        <sz val="12"/>
        <rFont val="Calibri"/>
        <family val="2"/>
      </rPr>
      <t>NON</t>
    </r>
    <r>
      <rPr>
        <b/>
        <i/>
        <sz val="12"/>
        <rFont val="Calibri"/>
        <family val="2"/>
      </rPr>
      <t xml:space="preserve"> DI PROPRIETA'</t>
    </r>
  </si>
  <si>
    <t>063633910012020 00002</t>
  </si>
  <si>
    <t xml:space="preserve"> PTL 2020-22 DR CAMPANIA</t>
  </si>
  <si>
    <t>06363391001 2019 00002</t>
  </si>
  <si>
    <t>G67F19000030005</t>
  </si>
  <si>
    <t>Leone</t>
  </si>
  <si>
    <t>Giovanni</t>
  </si>
  <si>
    <t>15</t>
  </si>
  <si>
    <t>063</t>
  </si>
  <si>
    <t>049</t>
  </si>
  <si>
    <t>ITF33</t>
  </si>
  <si>
    <t>Napoli</t>
  </si>
  <si>
    <t xml:space="preserve"> Via Diaz</t>
  </si>
  <si>
    <t>Lavori di restauro e risanamento conservativo finalizzati all’adeguamento normativo e all’ottimizzazione degli spazi</t>
  </si>
  <si>
    <t>06363391001 2019 00003</t>
  </si>
  <si>
    <t>G39H19000350005</t>
  </si>
  <si>
    <t>Nicola</t>
  </si>
  <si>
    <t>Cataldo</t>
  </si>
  <si>
    <t>064</t>
  </si>
  <si>
    <t>008</t>
  </si>
  <si>
    <t>ITF34</t>
  </si>
  <si>
    <t>Avellino</t>
  </si>
  <si>
    <t>Via Mancini</t>
  </si>
  <si>
    <t xml:space="preserve"> Lavori di manutenzione straordinaria finalizzati all’adeguamento normativo ed alla conservazione del patrimonio</t>
  </si>
  <si>
    <t>06363391001 2019 00004</t>
  </si>
  <si>
    <t>G29H19000240005</t>
  </si>
  <si>
    <t>061</t>
  </si>
  <si>
    <t>022</t>
  </si>
  <si>
    <t>ITF31</t>
  </si>
  <si>
    <t>214Y0024</t>
  </si>
  <si>
    <t>Caserta</t>
  </si>
  <si>
    <t>06363391001 2019 00005</t>
  </si>
  <si>
    <t>G87F19000020005</t>
  </si>
  <si>
    <t>Bosco</t>
  </si>
  <si>
    <t>062</t>
  </si>
  <si>
    <t>ITF32</t>
  </si>
  <si>
    <t>Benevento</t>
  </si>
  <si>
    <t>Via Aldo Moro</t>
  </si>
  <si>
    <t>Via Cesare Battisti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</si>
</sst>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[$-410]General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i/>
      <sz val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sz val="9"/>
      <color indexed="81"/>
      <name val="Tahoma"/>
      <family val="2"/>
    </font>
    <font>
      <i/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8"/>
      <color indexed="9"/>
      <name val="Calibri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theme="0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4"/>
      <color theme="0"/>
      <name val="Calibri"/>
      <family val="2"/>
    </font>
    <font>
      <b/>
      <i/>
      <sz val="12"/>
      <color theme="0"/>
      <name val="Calibri"/>
      <family val="2"/>
    </font>
    <font>
      <sz val="11"/>
      <color indexed="8"/>
      <name val="Calibri"/>
      <family val="2"/>
    </font>
    <font>
      <b/>
      <sz val="14"/>
      <color indexed="12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i/>
      <sz val="12"/>
      <name val="Tahoma"/>
      <family val="2"/>
    </font>
    <font>
      <b/>
      <i/>
      <u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2" fillId="0" borderId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24">
    <xf numFmtId="0" fontId="0" fillId="0" borderId="0" xfId="0"/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/>
    <xf numFmtId="4" fontId="10" fillId="0" borderId="0" xfId="0" applyNumberFormat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44" fontId="16" fillId="0" borderId="1" xfId="1" applyNumberFormat="1" applyFont="1" applyFill="1" applyBorder="1" applyAlignment="1">
      <alignment horizontal="center" vertical="center"/>
    </xf>
    <xf numFmtId="44" fontId="14" fillId="0" borderId="14" xfId="0" applyNumberFormat="1" applyFont="1" applyFill="1" applyBorder="1" applyAlignment="1">
      <alignment horizontal="center" vertical="center"/>
    </xf>
    <xf numFmtId="44" fontId="14" fillId="0" borderId="13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44" fontId="7" fillId="0" borderId="14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22" fillId="0" borderId="0" xfId="5" applyFont="1"/>
    <xf numFmtId="0" fontId="23" fillId="0" borderId="0" xfId="5" applyFont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6" fillId="0" borderId="0" xfId="5" applyFont="1"/>
    <xf numFmtId="0" fontId="27" fillId="0" borderId="0" xfId="5" applyFont="1" applyFill="1" applyBorder="1" applyAlignment="1">
      <alignment horizontal="center" vertical="center"/>
    </xf>
    <xf numFmtId="0" fontId="28" fillId="0" borderId="0" xfId="5" applyFont="1" applyBorder="1" applyAlignment="1">
      <alignment vertical="center"/>
    </xf>
    <xf numFmtId="0" fontId="30" fillId="0" borderId="0" xfId="5" applyFont="1" applyBorder="1"/>
    <xf numFmtId="0" fontId="31" fillId="0" borderId="0" xfId="5" applyFont="1" applyBorder="1"/>
    <xf numFmtId="0" fontId="32" fillId="0" borderId="0" xfId="5" applyFont="1" applyBorder="1"/>
    <xf numFmtId="0" fontId="30" fillId="0" borderId="0" xfId="5" applyFont="1" applyBorder="1" applyAlignment="1">
      <alignment horizontal="center" wrapText="1"/>
    </xf>
    <xf numFmtId="0" fontId="33" fillId="4" borderId="9" xfId="5" applyFont="1" applyFill="1" applyBorder="1" applyAlignment="1">
      <alignment horizontal="center" vertical="center"/>
    </xf>
    <xf numFmtId="0" fontId="34" fillId="4" borderId="9" xfId="5" applyFont="1" applyFill="1" applyBorder="1" applyAlignment="1">
      <alignment horizontal="center" vertical="center" wrapText="1"/>
    </xf>
    <xf numFmtId="0" fontId="34" fillId="4" borderId="1" xfId="5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vertical="center"/>
    </xf>
    <xf numFmtId="0" fontId="32" fillId="0" borderId="0" xfId="5" applyFont="1"/>
    <xf numFmtId="0" fontId="29" fillId="4" borderId="1" xfId="5" applyFont="1" applyFill="1" applyBorder="1" applyAlignment="1">
      <alignment vertical="center"/>
    </xf>
    <xf numFmtId="44" fontId="36" fillId="5" borderId="1" xfId="6" applyNumberFormat="1" applyFont="1" applyFill="1" applyBorder="1" applyAlignment="1">
      <alignment horizontal="left" vertical="center"/>
    </xf>
    <xf numFmtId="43" fontId="30" fillId="0" borderId="0" xfId="5" applyNumberFormat="1" applyFont="1"/>
    <xf numFmtId="0" fontId="30" fillId="0" borderId="0" xfId="5" applyFont="1"/>
    <xf numFmtId="0" fontId="27" fillId="0" borderId="0" xfId="5" applyFont="1" applyFill="1" applyBorder="1" applyAlignment="1">
      <alignment vertical="center"/>
    </xf>
    <xf numFmtId="43" fontId="27" fillId="0" borderId="0" xfId="6" applyFont="1" applyFill="1" applyBorder="1" applyAlignment="1">
      <alignment vertical="center"/>
    </xf>
    <xf numFmtId="43" fontId="29" fillId="4" borderId="7" xfId="6" applyFont="1" applyFill="1" applyBorder="1" applyAlignment="1">
      <alignment horizontal="left" vertical="center"/>
    </xf>
    <xf numFmtId="43" fontId="29" fillId="4" borderId="1" xfId="5" applyNumberFormat="1" applyFont="1" applyFill="1" applyBorder="1" applyAlignment="1">
      <alignment wrapText="1"/>
    </xf>
    <xf numFmtId="0" fontId="30" fillId="0" borderId="0" xfId="5" applyFont="1" applyAlignment="1"/>
    <xf numFmtId="0" fontId="1" fillId="0" borderId="0" xfId="19"/>
    <xf numFmtId="0" fontId="38" fillId="6" borderId="1" xfId="20" applyFont="1" applyFill="1" applyBorder="1" applyAlignment="1">
      <alignment horizontal="center" vertical="center" wrapText="1"/>
    </xf>
    <xf numFmtId="0" fontId="31" fillId="0" borderId="0" xfId="20" applyFont="1" applyFill="1" applyBorder="1" applyAlignment="1">
      <alignment vertical="center"/>
    </xf>
    <xf numFmtId="0" fontId="32" fillId="0" borderId="0" xfId="20" applyFont="1" applyFill="1"/>
    <xf numFmtId="0" fontId="27" fillId="0" borderId="1" xfId="20" applyFont="1" applyFill="1" applyBorder="1" applyAlignment="1">
      <alignment vertical="center"/>
    </xf>
    <xf numFmtId="44" fontId="32" fillId="0" borderId="1" xfId="6" applyNumberFormat="1" applyFont="1" applyFill="1" applyBorder="1" applyAlignment="1">
      <alignment horizontal="left" vertical="center"/>
    </xf>
    <xf numFmtId="0" fontId="27" fillId="2" borderId="1" xfId="20" applyFont="1" applyFill="1" applyBorder="1" applyAlignment="1">
      <alignment vertical="center"/>
    </xf>
    <xf numFmtId="44" fontId="1" fillId="0" borderId="0" xfId="19" applyNumberFormat="1"/>
    <xf numFmtId="0" fontId="27" fillId="0" borderId="0" xfId="20" applyFont="1" applyFill="1" applyBorder="1" applyAlignment="1">
      <alignment vertical="center"/>
    </xf>
    <xf numFmtId="43" fontId="32" fillId="0" borderId="0" xfId="6" applyFont="1" applyFill="1" applyBorder="1" applyAlignment="1">
      <alignment vertical="center"/>
    </xf>
    <xf numFmtId="43" fontId="27" fillId="6" borderId="7" xfId="6" applyFont="1" applyFill="1" applyBorder="1" applyAlignment="1">
      <alignment horizontal="center" vertical="center"/>
    </xf>
    <xf numFmtId="43" fontId="31" fillId="6" borderId="1" xfId="20" applyNumberFormat="1" applyFont="1" applyFill="1" applyBorder="1" applyAlignment="1">
      <alignment wrapText="1"/>
    </xf>
    <xf numFmtId="44" fontId="31" fillId="6" borderId="1" xfId="20" applyNumberFormat="1" applyFont="1" applyFill="1" applyBorder="1" applyAlignment="1">
      <alignment wrapText="1"/>
    </xf>
    <xf numFmtId="43" fontId="1" fillId="0" borderId="0" xfId="19" applyNumberFormat="1"/>
    <xf numFmtId="0" fontId="1" fillId="0" borderId="0" xfId="20"/>
    <xf numFmtId="0" fontId="32" fillId="0" borderId="1" xfId="20" applyFont="1" applyFill="1" applyBorder="1" applyAlignment="1">
      <alignment vertical="center"/>
    </xf>
    <xf numFmtId="44" fontId="32" fillId="0" borderId="1" xfId="6" applyNumberFormat="1" applyFont="1" applyFill="1" applyBorder="1" applyAlignment="1">
      <alignment horizontal="right" vertical="center"/>
    </xf>
    <xf numFmtId="44" fontId="1" fillId="0" borderId="0" xfId="20" applyNumberFormat="1"/>
    <xf numFmtId="43" fontId="27" fillId="0" borderId="7" xfId="6" applyFont="1" applyFill="1" applyBorder="1" applyAlignment="1">
      <alignment horizontal="center" vertical="center"/>
    </xf>
    <xf numFmtId="43" fontId="27" fillId="0" borderId="1" xfId="20" applyNumberFormat="1" applyFont="1" applyFill="1" applyBorder="1" applyAlignment="1">
      <alignment wrapText="1"/>
    </xf>
    <xf numFmtId="43" fontId="1" fillId="0" borderId="0" xfId="20" applyNumberFormat="1"/>
    <xf numFmtId="43" fontId="22" fillId="0" borderId="0" xfId="5" applyNumberFormat="1" applyFont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 shrinkToFi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44" fontId="16" fillId="0" borderId="1" xfId="1" applyNumberFormat="1" applyFont="1" applyFill="1" applyBorder="1" applyAlignment="1">
      <alignment horizontal="center" vertical="center" wrapText="1"/>
    </xf>
    <xf numFmtId="7" fontId="7" fillId="0" borderId="14" xfId="0" applyNumberFormat="1" applyFont="1" applyFill="1" applyBorder="1" applyAlignment="1">
      <alignment horizontal="center" vertical="center"/>
    </xf>
    <xf numFmtId="0" fontId="21" fillId="3" borderId="15" xfId="5" applyFont="1" applyFill="1" applyBorder="1" applyAlignment="1">
      <alignment horizontal="center" vertical="center"/>
    </xf>
    <xf numFmtId="0" fontId="21" fillId="3" borderId="0" xfId="5" applyFont="1" applyFill="1" applyBorder="1" applyAlignment="1">
      <alignment horizontal="center" vertical="center"/>
    </xf>
    <xf numFmtId="0" fontId="25" fillId="4" borderId="7" xfId="5" applyFont="1" applyFill="1" applyBorder="1" applyAlignment="1">
      <alignment horizontal="center" vertical="center"/>
    </xf>
    <xf numFmtId="0" fontId="25" fillId="4" borderId="9" xfId="5" applyFont="1" applyFill="1" applyBorder="1" applyAlignment="1">
      <alignment horizontal="center" vertical="center"/>
    </xf>
    <xf numFmtId="0" fontId="29" fillId="4" borderId="15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3" fillId="4" borderId="2" xfId="5" applyFont="1" applyFill="1" applyBorder="1" applyAlignment="1">
      <alignment horizontal="center" vertical="center"/>
    </xf>
    <xf numFmtId="0" fontId="33" fillId="4" borderId="3" xfId="5" applyFont="1" applyFill="1" applyBorder="1" applyAlignment="1">
      <alignment horizontal="center" vertical="center"/>
    </xf>
    <xf numFmtId="0" fontId="34" fillId="4" borderId="2" xfId="5" applyFont="1" applyFill="1" applyBorder="1" applyAlignment="1">
      <alignment horizontal="center" vertical="center" wrapText="1"/>
    </xf>
    <xf numFmtId="0" fontId="34" fillId="4" borderId="3" xfId="5" applyFont="1" applyFill="1" applyBorder="1" applyAlignment="1">
      <alignment horizontal="center" vertical="center" wrapText="1"/>
    </xf>
    <xf numFmtId="0" fontId="34" fillId="4" borderId="5" xfId="5" applyFont="1" applyFill="1" applyBorder="1" applyAlignment="1">
      <alignment horizontal="center" vertical="center" wrapText="1"/>
    </xf>
    <xf numFmtId="0" fontId="34" fillId="4" borderId="10" xfId="5" applyFont="1" applyFill="1" applyBorder="1" applyAlignment="1">
      <alignment horizontal="center" vertical="center" wrapText="1"/>
    </xf>
    <xf numFmtId="0" fontId="34" fillId="4" borderId="11" xfId="5" applyFont="1" applyFill="1" applyBorder="1" applyAlignment="1">
      <alignment horizontal="center" vertical="center" wrapText="1"/>
    </xf>
    <xf numFmtId="0" fontId="34" fillId="4" borderId="12" xfId="5" applyFont="1" applyFill="1" applyBorder="1" applyAlignment="1">
      <alignment horizontal="center" vertical="center" wrapText="1"/>
    </xf>
    <xf numFmtId="0" fontId="37" fillId="6" borderId="2" xfId="20" applyFont="1" applyFill="1" applyBorder="1" applyAlignment="1">
      <alignment horizontal="center" vertical="center"/>
    </xf>
    <xf numFmtId="0" fontId="37" fillId="6" borderId="3" xfId="20" applyFont="1" applyFill="1" applyBorder="1" applyAlignment="1">
      <alignment horizontal="center" vertical="center"/>
    </xf>
    <xf numFmtId="0" fontId="38" fillId="6" borderId="2" xfId="20" applyFont="1" applyFill="1" applyBorder="1" applyAlignment="1">
      <alignment horizontal="center" vertical="center" wrapText="1"/>
    </xf>
    <xf numFmtId="0" fontId="38" fillId="6" borderId="3" xfId="20" applyFont="1" applyFill="1" applyBorder="1" applyAlignment="1">
      <alignment horizontal="center" vertical="center" wrapText="1"/>
    </xf>
    <xf numFmtId="0" fontId="38" fillId="6" borderId="5" xfId="20" applyFont="1" applyFill="1" applyBorder="1" applyAlignment="1">
      <alignment horizontal="center" vertical="center" wrapText="1"/>
    </xf>
    <xf numFmtId="0" fontId="38" fillId="6" borderId="6" xfId="20" applyFont="1" applyFill="1" applyBorder="1" applyAlignment="1">
      <alignment horizontal="center" vertical="center" wrapText="1"/>
    </xf>
    <xf numFmtId="0" fontId="38" fillId="6" borderId="10" xfId="20" applyFont="1" applyFill="1" applyBorder="1" applyAlignment="1">
      <alignment horizontal="center" vertical="center" wrapText="1"/>
    </xf>
    <xf numFmtId="0" fontId="1" fillId="0" borderId="0" xfId="19" applyAlignment="1">
      <alignment horizontal="left" vertical="top" wrapText="1"/>
    </xf>
    <xf numFmtId="0" fontId="1" fillId="0" borderId="0" xfId="20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1">
    <cellStyle name="Euro" xfId="7"/>
    <cellStyle name="Euro 2" xfId="8"/>
    <cellStyle name="Excel Built-in Normal" xfId="9"/>
    <cellStyle name="Migliaia [0]" xfId="1" builtinId="6"/>
    <cellStyle name="Migliaia [0] 2" xfId="3"/>
    <cellStyle name="Migliaia 2" xfId="10"/>
    <cellStyle name="Migliaia 2 2" xfId="11"/>
    <cellStyle name="Migliaia 3" xfId="12"/>
    <cellStyle name="Migliaia 4" xfId="13"/>
    <cellStyle name="Migliaia 4 2" xfId="14"/>
    <cellStyle name="Migliaia 5" xfId="6"/>
    <cellStyle name="Normale" xfId="0" builtinId="0"/>
    <cellStyle name="Normale 2" xfId="15"/>
    <cellStyle name="Normale 2 2" xfId="2"/>
    <cellStyle name="Normale 2 2 2" xfId="16"/>
    <cellStyle name="Normale 3" xfId="5"/>
    <cellStyle name="Normale 3 2" xfId="20"/>
    <cellStyle name="Normale 4" xfId="17"/>
    <cellStyle name="Normale 5" xfId="4"/>
    <cellStyle name="Normale 6" xfId="19"/>
    <cellStyle name="Valu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DDCC-1\Share\L7I\dcamm\Gestione%20immobili%20e%20servizi%20tecnici\SERV.AMM\PIANI%20ANNUALI%20E%20TRIENNALI\PTL\PTL%202020-2022\SICILIA\riscontro%20DC\ENTRATE_PTL%202020-2022%20regione%20SICILIA_risco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LavoriAdE"/>
      <sheetName val="Proprietà AdE"/>
      <sheetName val="Dettaglio Interventi AdE"/>
      <sheetName val="SCHEDA_A"/>
      <sheetName val="Foglio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A4" zoomScale="75" zoomScaleNormal="70" zoomScaleSheetLayoutView="75" workbookViewId="0">
      <selection activeCell="C28" sqref="C28"/>
    </sheetView>
  </sheetViews>
  <sheetFormatPr defaultRowHeight="18.75" x14ac:dyDescent="0.3"/>
  <cols>
    <col min="1" max="1" width="35.7109375" style="78" customWidth="1"/>
    <col min="2" max="6" width="30.7109375" style="55" customWidth="1"/>
    <col min="7" max="7" width="9.140625" style="55"/>
    <col min="8" max="8" width="20.5703125" style="55" customWidth="1"/>
    <col min="9" max="10" width="17.85546875" style="55" customWidth="1"/>
    <col min="11" max="16384" width="9.140625" style="55"/>
  </cols>
  <sheetData>
    <row r="1" spans="1:10" ht="23.25" x14ac:dyDescent="0.2">
      <c r="A1" s="137" t="s">
        <v>150</v>
      </c>
      <c r="B1" s="138"/>
      <c r="C1" s="138"/>
      <c r="D1" s="138"/>
      <c r="E1" s="138"/>
      <c r="F1" s="138"/>
    </row>
    <row r="2" spans="1:10" ht="9.9499999999999993" customHeight="1" x14ac:dyDescent="0.2">
      <c r="A2" s="56"/>
      <c r="B2" s="57"/>
      <c r="C2" s="57"/>
      <c r="D2" s="57"/>
      <c r="E2" s="57"/>
      <c r="F2" s="57"/>
    </row>
    <row r="3" spans="1:10" s="58" customFormat="1" ht="23.25" x14ac:dyDescent="0.35">
      <c r="A3" s="139" t="s">
        <v>237</v>
      </c>
      <c r="B3" s="140"/>
      <c r="C3" s="140"/>
      <c r="D3" s="140"/>
      <c r="E3" s="140"/>
      <c r="F3" s="140"/>
    </row>
    <row r="4" spans="1:10" ht="9.9499999999999993" customHeight="1" x14ac:dyDescent="0.2">
      <c r="A4" s="59"/>
      <c r="B4" s="60"/>
      <c r="C4" s="60"/>
      <c r="D4" s="60"/>
      <c r="E4" s="60"/>
      <c r="F4" s="60"/>
    </row>
    <row r="5" spans="1:10" s="61" customFormat="1" x14ac:dyDescent="0.3">
      <c r="A5" s="141" t="s">
        <v>116</v>
      </c>
      <c r="B5" s="142"/>
      <c r="C5" s="142"/>
      <c r="D5" s="142"/>
      <c r="E5" s="142"/>
      <c r="F5" s="142"/>
    </row>
    <row r="6" spans="1:10" ht="9.9499999999999993" customHeight="1" x14ac:dyDescent="0.25">
      <c r="A6" s="62"/>
      <c r="B6" s="63"/>
      <c r="C6" s="63"/>
      <c r="D6" s="63"/>
      <c r="E6" s="63"/>
      <c r="F6" s="63"/>
    </row>
    <row r="7" spans="1:10" ht="45" customHeight="1" x14ac:dyDescent="0.2">
      <c r="A7" s="143" t="s">
        <v>117</v>
      </c>
      <c r="B7" s="145" t="s">
        <v>118</v>
      </c>
      <c r="C7" s="147" t="s">
        <v>119</v>
      </c>
      <c r="D7" s="148"/>
      <c r="E7" s="147" t="s">
        <v>120</v>
      </c>
      <c r="F7" s="148"/>
    </row>
    <row r="8" spans="1:10" s="61" customFormat="1" ht="45" customHeight="1" x14ac:dyDescent="0.3">
      <c r="A8" s="144"/>
      <c r="B8" s="146"/>
      <c r="C8" s="149"/>
      <c r="D8" s="150"/>
      <c r="E8" s="149"/>
      <c r="F8" s="150"/>
      <c r="H8" s="64"/>
    </row>
    <row r="9" spans="1:10" s="61" customFormat="1" ht="45" customHeight="1" x14ac:dyDescent="0.3">
      <c r="A9" s="65"/>
      <c r="B9" s="66"/>
      <c r="C9" s="67" t="s">
        <v>121</v>
      </c>
      <c r="D9" s="67" t="s">
        <v>122</v>
      </c>
      <c r="E9" s="67" t="s">
        <v>121</v>
      </c>
      <c r="F9" s="67" t="s">
        <v>122</v>
      </c>
      <c r="H9" s="64"/>
    </row>
    <row r="10" spans="1:10" ht="9.9499999999999993" customHeight="1" x14ac:dyDescent="0.25">
      <c r="A10" s="68"/>
      <c r="B10" s="69"/>
      <c r="C10" s="69"/>
      <c r="D10" s="69"/>
      <c r="E10" s="69"/>
      <c r="F10" s="69"/>
    </row>
    <row r="11" spans="1:10" ht="24.95" customHeight="1" x14ac:dyDescent="0.3">
      <c r="A11" s="70" t="s">
        <v>123</v>
      </c>
      <c r="B11" s="71">
        <f t="shared" ref="B11:B20" si="0">C11+D11+E11+F11</f>
        <v>0</v>
      </c>
      <c r="C11" s="71">
        <v>0</v>
      </c>
      <c r="D11" s="71">
        <v>0</v>
      </c>
      <c r="E11" s="71">
        <v>0</v>
      </c>
      <c r="F11" s="71">
        <v>0</v>
      </c>
      <c r="H11" s="72"/>
      <c r="I11" s="73"/>
      <c r="J11" s="73"/>
    </row>
    <row r="12" spans="1:10" ht="24.95" customHeight="1" x14ac:dyDescent="0.3">
      <c r="A12" s="70" t="s">
        <v>124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H12" s="72"/>
    </row>
    <row r="13" spans="1:10" ht="24.95" customHeight="1" x14ac:dyDescent="0.3">
      <c r="A13" s="70" t="s">
        <v>125</v>
      </c>
      <c r="B13" s="71">
        <f t="shared" si="0"/>
        <v>0</v>
      </c>
      <c r="C13" s="71">
        <v>0</v>
      </c>
      <c r="D13" s="71">
        <v>0</v>
      </c>
      <c r="E13" s="71">
        <v>0</v>
      </c>
      <c r="F13" s="71">
        <v>0</v>
      </c>
      <c r="H13" s="72"/>
    </row>
    <row r="14" spans="1:10" ht="24.95" customHeight="1" x14ac:dyDescent="0.3">
      <c r="A14" s="70" t="s">
        <v>126</v>
      </c>
      <c r="B14" s="71">
        <f t="shared" si="0"/>
        <v>507000</v>
      </c>
      <c r="C14" s="71">
        <v>0</v>
      </c>
      <c r="D14" s="71">
        <f>PTL_CALABRIA!Y20</f>
        <v>359000</v>
      </c>
      <c r="E14" s="71">
        <v>0</v>
      </c>
      <c r="F14" s="71">
        <f>PTL_CALABRIA!X20</f>
        <v>148000</v>
      </c>
      <c r="H14" s="72"/>
      <c r="I14" s="73"/>
      <c r="J14" s="73"/>
    </row>
    <row r="15" spans="1:10" ht="24.95" customHeight="1" x14ac:dyDescent="0.3">
      <c r="A15" s="70" t="s">
        <v>127</v>
      </c>
      <c r="B15" s="71">
        <f>C15+D15+E15+F15</f>
        <v>5577167.2699999996</v>
      </c>
      <c r="C15" s="71">
        <v>0</v>
      </c>
      <c r="D15" s="71">
        <f>PTL_CAMPANIA!X13</f>
        <v>1581388.96</v>
      </c>
      <c r="E15" s="71">
        <v>0</v>
      </c>
      <c r="F15" s="71">
        <f>PTL_CAMPANIA!X10+PTL_CAMPANIA!X11+PTL_CAMPANIA!X12</f>
        <v>3995778.3099999996</v>
      </c>
      <c r="H15" s="72"/>
    </row>
    <row r="16" spans="1:10" ht="24.95" customHeight="1" x14ac:dyDescent="0.3">
      <c r="A16" s="70" t="s">
        <v>128</v>
      </c>
      <c r="B16" s="71">
        <f t="shared" si="0"/>
        <v>10250000</v>
      </c>
      <c r="C16" s="71">
        <v>0</v>
      </c>
      <c r="D16" s="71">
        <v>0</v>
      </c>
      <c r="E16" s="71">
        <v>0</v>
      </c>
      <c r="F16" s="71">
        <f>'PTL_EMILIA ROMAGNA'!X20+'PTL_EMILIA ROMAGNA'!Y20</f>
        <v>10250000</v>
      </c>
      <c r="H16" s="72"/>
    </row>
    <row r="17" spans="1:12" ht="24.95" customHeight="1" x14ac:dyDescent="0.3">
      <c r="A17" s="70" t="s">
        <v>129</v>
      </c>
      <c r="B17" s="71">
        <f t="shared" si="0"/>
        <v>0</v>
      </c>
      <c r="C17" s="71">
        <v>0</v>
      </c>
      <c r="D17" s="71">
        <v>0</v>
      </c>
      <c r="E17" s="71">
        <v>0</v>
      </c>
      <c r="F17" s="71">
        <v>0</v>
      </c>
      <c r="H17" s="72"/>
      <c r="I17" s="73"/>
      <c r="J17" s="73"/>
    </row>
    <row r="18" spans="1:12" ht="24.95" customHeight="1" x14ac:dyDescent="0.3">
      <c r="A18" s="70" t="s">
        <v>130</v>
      </c>
      <c r="B18" s="71">
        <f t="shared" si="0"/>
        <v>0</v>
      </c>
      <c r="C18" s="71">
        <v>0</v>
      </c>
      <c r="D18" s="71">
        <v>0</v>
      </c>
      <c r="E18" s="71">
        <v>0</v>
      </c>
      <c r="F18" s="71">
        <v>0</v>
      </c>
      <c r="H18" s="72"/>
    </row>
    <row r="19" spans="1:12" ht="24.95" customHeight="1" x14ac:dyDescent="0.3">
      <c r="A19" s="70" t="s">
        <v>131</v>
      </c>
      <c r="B19" s="71">
        <f t="shared" si="0"/>
        <v>0</v>
      </c>
      <c r="C19" s="71">
        <v>0</v>
      </c>
      <c r="D19" s="71">
        <v>0</v>
      </c>
      <c r="E19" s="71">
        <v>0</v>
      </c>
      <c r="F19" s="71">
        <v>0</v>
      </c>
      <c r="H19" s="72"/>
    </row>
    <row r="20" spans="1:12" ht="24.95" customHeight="1" x14ac:dyDescent="0.3">
      <c r="A20" s="70" t="s">
        <v>132</v>
      </c>
      <c r="B20" s="71">
        <f t="shared" si="0"/>
        <v>0</v>
      </c>
      <c r="C20" s="71">
        <v>0</v>
      </c>
      <c r="D20" s="71">
        <v>0</v>
      </c>
      <c r="E20" s="71">
        <v>0</v>
      </c>
      <c r="F20" s="71">
        <v>0</v>
      </c>
      <c r="H20" s="72"/>
      <c r="I20" s="73"/>
      <c r="J20" s="73"/>
      <c r="K20" s="73"/>
      <c r="L20" s="73"/>
    </row>
    <row r="21" spans="1:12" ht="24.95" customHeight="1" x14ac:dyDescent="0.3">
      <c r="A21" s="70" t="s">
        <v>133</v>
      </c>
      <c r="B21" s="71">
        <f>C21+D21+E21+F21</f>
        <v>0</v>
      </c>
      <c r="C21" s="71">
        <v>0</v>
      </c>
      <c r="D21" s="71">
        <v>0</v>
      </c>
      <c r="E21" s="71">
        <v>0</v>
      </c>
      <c r="F21" s="71">
        <v>0</v>
      </c>
      <c r="H21" s="72"/>
    </row>
    <row r="22" spans="1:12" ht="24.95" customHeight="1" x14ac:dyDescent="0.3">
      <c r="A22" s="70" t="s">
        <v>134</v>
      </c>
      <c r="B22" s="71">
        <f t="shared" ref="B22:B32" si="1">C22+D22+E22+F22</f>
        <v>0</v>
      </c>
      <c r="C22" s="71">
        <v>0</v>
      </c>
      <c r="D22" s="71">
        <v>0</v>
      </c>
      <c r="E22" s="71">
        <v>0</v>
      </c>
      <c r="F22" s="71">
        <v>0</v>
      </c>
      <c r="H22" s="72"/>
    </row>
    <row r="23" spans="1:12" ht="24.95" customHeight="1" x14ac:dyDescent="0.3">
      <c r="A23" s="70" t="s">
        <v>135</v>
      </c>
      <c r="B23" s="71">
        <f t="shared" si="1"/>
        <v>0</v>
      </c>
      <c r="C23" s="71">
        <v>0</v>
      </c>
      <c r="D23" s="71">
        <v>0</v>
      </c>
      <c r="E23" s="71">
        <v>0</v>
      </c>
      <c r="F23" s="71">
        <v>0</v>
      </c>
      <c r="H23" s="72"/>
      <c r="I23" s="73"/>
      <c r="J23" s="73"/>
      <c r="K23" s="73"/>
      <c r="L23" s="73"/>
    </row>
    <row r="24" spans="1:12" s="73" customFormat="1" ht="24.95" customHeight="1" x14ac:dyDescent="0.3">
      <c r="A24" s="70" t="s">
        <v>136</v>
      </c>
      <c r="B24" s="71">
        <f t="shared" si="1"/>
        <v>0</v>
      </c>
      <c r="C24" s="71">
        <v>0</v>
      </c>
      <c r="D24" s="71">
        <v>0</v>
      </c>
      <c r="E24" s="71">
        <v>0</v>
      </c>
      <c r="F24" s="71">
        <v>0</v>
      </c>
      <c r="H24" s="72"/>
      <c r="I24" s="55"/>
      <c r="J24" s="55"/>
      <c r="K24" s="55"/>
      <c r="L24" s="55"/>
    </row>
    <row r="25" spans="1:12" ht="24.95" customHeight="1" x14ac:dyDescent="0.3">
      <c r="A25" s="70" t="s">
        <v>137</v>
      </c>
      <c r="B25" s="71">
        <f t="shared" si="1"/>
        <v>0</v>
      </c>
      <c r="C25" s="71">
        <v>0</v>
      </c>
      <c r="D25" s="71">
        <v>0</v>
      </c>
      <c r="E25" s="71">
        <v>0</v>
      </c>
      <c r="F25" s="71">
        <v>0</v>
      </c>
      <c r="H25" s="72"/>
    </row>
    <row r="26" spans="1:12" ht="24.95" customHeight="1" x14ac:dyDescent="0.3">
      <c r="A26" s="70" t="s">
        <v>138</v>
      </c>
      <c r="B26" s="71">
        <f t="shared" si="1"/>
        <v>1109800</v>
      </c>
      <c r="C26" s="71">
        <v>0</v>
      </c>
      <c r="D26" s="71">
        <v>0</v>
      </c>
      <c r="E26" s="71">
        <v>0</v>
      </c>
      <c r="F26" s="71">
        <f>PTL_SICILIA!X20</f>
        <v>1109800</v>
      </c>
      <c r="H26" s="72"/>
    </row>
    <row r="27" spans="1:12" ht="24.95" customHeight="1" x14ac:dyDescent="0.3">
      <c r="A27" s="70" t="s">
        <v>139</v>
      </c>
      <c r="B27" s="71">
        <f t="shared" si="1"/>
        <v>0</v>
      </c>
      <c r="C27" s="71">
        <v>0</v>
      </c>
      <c r="D27" s="71">
        <v>0</v>
      </c>
      <c r="E27" s="71">
        <v>0</v>
      </c>
      <c r="F27" s="71">
        <v>0</v>
      </c>
      <c r="H27" s="72"/>
    </row>
    <row r="28" spans="1:12" ht="24.95" customHeight="1" x14ac:dyDescent="0.3">
      <c r="A28" s="70" t="s">
        <v>140</v>
      </c>
      <c r="B28" s="71">
        <f t="shared" si="1"/>
        <v>0</v>
      </c>
      <c r="C28" s="71">
        <v>0</v>
      </c>
      <c r="D28" s="71">
        <v>0</v>
      </c>
      <c r="E28" s="71">
        <v>0</v>
      </c>
      <c r="F28" s="71">
        <v>0</v>
      </c>
      <c r="H28" s="72"/>
    </row>
    <row r="29" spans="1:12" ht="24.95" customHeight="1" x14ac:dyDescent="0.3">
      <c r="A29" s="70" t="s">
        <v>141</v>
      </c>
      <c r="B29" s="71">
        <f t="shared" si="1"/>
        <v>400830.45</v>
      </c>
      <c r="C29" s="71">
        <v>0</v>
      </c>
      <c r="D29" s="71">
        <v>0</v>
      </c>
      <c r="E29" s="71">
        <v>0</v>
      </c>
      <c r="F29" s="71">
        <f>PTL_UMBRIA!X20</f>
        <v>400830.45</v>
      </c>
      <c r="H29" s="72"/>
    </row>
    <row r="30" spans="1:12" ht="24.95" customHeight="1" x14ac:dyDescent="0.3">
      <c r="A30" s="70" t="s">
        <v>142</v>
      </c>
      <c r="B30" s="71">
        <f t="shared" si="1"/>
        <v>0</v>
      </c>
      <c r="C30" s="71">
        <v>0</v>
      </c>
      <c r="D30" s="71">
        <v>0</v>
      </c>
      <c r="E30" s="71">
        <v>0</v>
      </c>
      <c r="F30" s="71">
        <v>0</v>
      </c>
      <c r="H30" s="72"/>
    </row>
    <row r="31" spans="1:12" ht="24.95" customHeight="1" x14ac:dyDescent="0.3">
      <c r="A31" s="70" t="s">
        <v>143</v>
      </c>
      <c r="B31" s="71">
        <f t="shared" si="1"/>
        <v>0</v>
      </c>
      <c r="C31" s="71">
        <v>0</v>
      </c>
      <c r="D31" s="71">
        <v>0</v>
      </c>
      <c r="E31" s="71">
        <v>0</v>
      </c>
      <c r="F31" s="71">
        <v>0</v>
      </c>
      <c r="H31" s="72"/>
    </row>
    <row r="32" spans="1:12" ht="24.95" customHeight="1" x14ac:dyDescent="0.3">
      <c r="A32" s="70" t="s">
        <v>144</v>
      </c>
      <c r="B32" s="71">
        <f t="shared" si="1"/>
        <v>0</v>
      </c>
      <c r="C32" s="71">
        <v>0</v>
      </c>
      <c r="D32" s="71">
        <v>0</v>
      </c>
      <c r="E32" s="71">
        <v>0</v>
      </c>
      <c r="F32" s="71">
        <v>0</v>
      </c>
      <c r="H32" s="72"/>
    </row>
    <row r="33" spans="1:8" ht="16.5" customHeight="1" x14ac:dyDescent="0.3">
      <c r="A33" s="74"/>
      <c r="B33" s="75"/>
      <c r="C33" s="75"/>
      <c r="D33" s="75"/>
      <c r="E33" s="75"/>
      <c r="F33" s="75"/>
      <c r="H33" s="72"/>
    </row>
    <row r="34" spans="1:8" x14ac:dyDescent="0.3">
      <c r="A34" s="76" t="s">
        <v>145</v>
      </c>
      <c r="B34" s="77">
        <f>SUM(B11:B33)</f>
        <v>17844797.719999999</v>
      </c>
      <c r="C34" s="77">
        <f t="shared" ref="C34:E34" si="2">SUM(C11:C33)</f>
        <v>0</v>
      </c>
      <c r="D34" s="77">
        <f t="shared" si="2"/>
        <v>1940388.96</v>
      </c>
      <c r="E34" s="77">
        <f t="shared" si="2"/>
        <v>0</v>
      </c>
      <c r="F34" s="77">
        <f>SUM(F11:F33)</f>
        <v>15904408.759999998</v>
      </c>
      <c r="H34" s="72"/>
    </row>
    <row r="42" spans="1:8" x14ac:dyDescent="0.3">
      <c r="B42" s="100">
        <f>'Proprietà AdE'!C28+'Immobili NON di proprietà AdE'!C28</f>
        <v>17844797.719999999</v>
      </c>
    </row>
  </sheetData>
  <mergeCells count="7">
    <mergeCell ref="A1:F1"/>
    <mergeCell ref="A3:F3"/>
    <mergeCell ref="A5:F5"/>
    <mergeCell ref="A7:A8"/>
    <mergeCell ref="B7:B8"/>
    <mergeCell ref="C7:D8"/>
    <mergeCell ref="E7:F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7" orientation="landscape" r:id="rId1"/>
  <headerFooter>
    <oddFooter>&amp;CPag.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85" zoomScaleNormal="160" zoomScaleSheetLayoutView="85" workbookViewId="0">
      <pane ySplit="9" topLeftCell="A10" activePane="bottomLeft" state="frozen"/>
      <selection pane="bottomLeft" activeCell="A3" sqref="A3:AG3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6" width="10.7109375" style="6" customWidth="1"/>
    <col min="7" max="7" width="15.5703125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5" width="15.7109375" style="13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160" t="s">
        <v>153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5" x14ac:dyDescent="0.1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5" x14ac:dyDescent="0.15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5" x14ac:dyDescent="0.1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162" t="s">
        <v>47</v>
      </c>
      <c r="B6" s="162" t="s">
        <v>49</v>
      </c>
      <c r="C6" s="165" t="s">
        <v>53</v>
      </c>
      <c r="D6" s="165" t="s">
        <v>50</v>
      </c>
      <c r="E6" s="168" t="s">
        <v>54</v>
      </c>
      <c r="F6" s="169"/>
      <c r="G6" s="170"/>
      <c r="H6" s="162" t="s">
        <v>55</v>
      </c>
      <c r="I6" s="162" t="s">
        <v>57</v>
      </c>
      <c r="J6" s="177" t="s">
        <v>58</v>
      </c>
      <c r="K6" s="177"/>
      <c r="L6" s="177"/>
      <c r="M6" s="162" t="s">
        <v>114</v>
      </c>
      <c r="N6" s="174" t="s">
        <v>12</v>
      </c>
      <c r="O6" s="174" t="s">
        <v>13</v>
      </c>
      <c r="P6" s="178" t="s">
        <v>14</v>
      </c>
      <c r="Q6" s="179"/>
      <c r="R6" s="165" t="s">
        <v>79</v>
      </c>
      <c r="S6" s="165" t="s">
        <v>80</v>
      </c>
      <c r="T6" s="165" t="s">
        <v>81</v>
      </c>
      <c r="U6" s="165" t="s">
        <v>82</v>
      </c>
      <c r="V6" s="174" t="s">
        <v>23</v>
      </c>
      <c r="W6" s="174" t="s">
        <v>102</v>
      </c>
      <c r="X6" s="186" t="s">
        <v>112</v>
      </c>
      <c r="Y6" s="187"/>
      <c r="Z6" s="187"/>
      <c r="AA6" s="187"/>
      <c r="AB6" s="187"/>
      <c r="AC6" s="187"/>
      <c r="AD6" s="187"/>
      <c r="AE6" s="187"/>
      <c r="AF6" s="188"/>
      <c r="AG6" s="193" t="s">
        <v>94</v>
      </c>
    </row>
    <row r="7" spans="1:33" s="19" customFormat="1" ht="12" customHeight="1" x14ac:dyDescent="0.2">
      <c r="A7" s="163"/>
      <c r="B7" s="163"/>
      <c r="C7" s="166"/>
      <c r="D7" s="166"/>
      <c r="E7" s="171"/>
      <c r="F7" s="172"/>
      <c r="G7" s="173"/>
      <c r="H7" s="163"/>
      <c r="I7" s="163"/>
      <c r="J7" s="177"/>
      <c r="K7" s="177"/>
      <c r="L7" s="177"/>
      <c r="M7" s="163"/>
      <c r="N7" s="175"/>
      <c r="O7" s="175"/>
      <c r="P7" s="180"/>
      <c r="Q7" s="181"/>
      <c r="R7" s="166"/>
      <c r="S7" s="166"/>
      <c r="T7" s="166"/>
      <c r="U7" s="166"/>
      <c r="V7" s="175"/>
      <c r="W7" s="175"/>
      <c r="X7" s="189"/>
      <c r="Y7" s="190"/>
      <c r="Z7" s="190"/>
      <c r="AA7" s="190"/>
      <c r="AB7" s="190"/>
      <c r="AC7" s="190"/>
      <c r="AD7" s="190"/>
      <c r="AE7" s="190"/>
      <c r="AF7" s="191"/>
      <c r="AG7" s="194"/>
    </row>
    <row r="8" spans="1:33" s="19" customFormat="1" ht="26.25" customHeight="1" x14ac:dyDescent="0.2">
      <c r="A8" s="163"/>
      <c r="B8" s="163"/>
      <c r="C8" s="166"/>
      <c r="D8" s="166"/>
      <c r="E8" s="171"/>
      <c r="F8" s="172"/>
      <c r="G8" s="173"/>
      <c r="H8" s="163"/>
      <c r="I8" s="163"/>
      <c r="J8" s="177" t="s">
        <v>59</v>
      </c>
      <c r="K8" s="177" t="s">
        <v>60</v>
      </c>
      <c r="L8" s="177" t="s">
        <v>61</v>
      </c>
      <c r="M8" s="163"/>
      <c r="N8" s="175"/>
      <c r="O8" s="175"/>
      <c r="P8" s="182"/>
      <c r="Q8" s="183"/>
      <c r="R8" s="166"/>
      <c r="S8" s="166"/>
      <c r="T8" s="166"/>
      <c r="U8" s="166"/>
      <c r="V8" s="175"/>
      <c r="W8" s="175"/>
      <c r="X8" s="196" t="s">
        <v>8</v>
      </c>
      <c r="Y8" s="196" t="s">
        <v>9</v>
      </c>
      <c r="Z8" s="198" t="s">
        <v>155</v>
      </c>
      <c r="AA8" s="200" t="s">
        <v>88</v>
      </c>
      <c r="AB8" s="200" t="s">
        <v>113</v>
      </c>
      <c r="AC8" s="200" t="s">
        <v>100</v>
      </c>
      <c r="AD8" s="200" t="s">
        <v>90</v>
      </c>
      <c r="AE8" s="202" t="s">
        <v>91</v>
      </c>
      <c r="AF8" s="202"/>
      <c r="AG8" s="194"/>
    </row>
    <row r="9" spans="1:33" s="19" customFormat="1" ht="44.25" customHeight="1" x14ac:dyDescent="0.2">
      <c r="A9" s="164"/>
      <c r="B9" s="164"/>
      <c r="C9" s="167"/>
      <c r="D9" s="167"/>
      <c r="E9" s="26" t="s">
        <v>51</v>
      </c>
      <c r="F9" s="26" t="s">
        <v>52</v>
      </c>
      <c r="G9" s="26" t="s">
        <v>101</v>
      </c>
      <c r="H9" s="164"/>
      <c r="I9" s="164"/>
      <c r="J9" s="177"/>
      <c r="K9" s="177"/>
      <c r="L9" s="177"/>
      <c r="M9" s="164"/>
      <c r="N9" s="176"/>
      <c r="O9" s="176"/>
      <c r="P9" s="27" t="s">
        <v>61</v>
      </c>
      <c r="Q9" s="27" t="s">
        <v>78</v>
      </c>
      <c r="R9" s="167"/>
      <c r="S9" s="167"/>
      <c r="T9" s="167"/>
      <c r="U9" s="167"/>
      <c r="V9" s="176"/>
      <c r="W9" s="176"/>
      <c r="X9" s="197"/>
      <c r="Y9" s="197"/>
      <c r="Z9" s="199"/>
      <c r="AA9" s="201"/>
      <c r="AB9" s="201"/>
      <c r="AC9" s="201"/>
      <c r="AD9" s="201"/>
      <c r="AE9" s="28" t="s">
        <v>92</v>
      </c>
      <c r="AF9" s="29" t="s">
        <v>93</v>
      </c>
      <c r="AG9" s="195"/>
    </row>
    <row r="10" spans="1:33" ht="32.1" customHeight="1" x14ac:dyDescent="0.15">
      <c r="A10" s="30"/>
      <c r="B10" s="31"/>
      <c r="C10" s="31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32.1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37" t="s">
        <v>6</v>
      </c>
      <c r="U20" s="37"/>
      <c r="V20" s="37"/>
      <c r="W20" s="37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192"/>
      <c r="AA24" s="192"/>
      <c r="AB24" s="192"/>
      <c r="AC24" s="192"/>
      <c r="AD24" s="192"/>
      <c r="AE24" s="192"/>
      <c r="AF24" s="39"/>
      <c r="AG24" s="15"/>
    </row>
    <row r="25" spans="1:33" ht="14.25" x14ac:dyDescent="0.2">
      <c r="A25" s="184" t="s">
        <v>48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25"/>
      <c r="V25" s="25"/>
      <c r="W25" s="25"/>
      <c r="X25" s="25"/>
      <c r="Y25" s="25"/>
      <c r="Z25" s="185"/>
      <c r="AA25" s="185"/>
      <c r="AB25" s="185"/>
      <c r="AC25" s="185"/>
      <c r="AD25" s="185"/>
      <c r="AE25" s="185"/>
      <c r="AF25" s="44"/>
      <c r="AG25" s="14"/>
    </row>
    <row r="26" spans="1:33" ht="14.25" x14ac:dyDescent="0.2">
      <c r="A26" s="184" t="s">
        <v>56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184" t="s">
        <v>86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184" t="s">
        <v>87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184" t="s">
        <v>89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04"/>
      <c r="AE38" s="204"/>
      <c r="AF38" s="204"/>
      <c r="AG38" s="204"/>
      <c r="AH38" s="21"/>
      <c r="AI38" s="21"/>
      <c r="AJ38" s="21"/>
      <c r="AK38" s="21"/>
      <c r="AL38" s="21"/>
      <c r="AM38" s="21"/>
      <c r="AN38" s="21"/>
      <c r="AO38" s="21"/>
    </row>
    <row r="39" spans="20:44" ht="14.25" x14ac:dyDescent="0.2"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20:44" ht="14.25" x14ac:dyDescent="0.2"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20:44" ht="14.25" x14ac:dyDescent="0.2"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6" spans="20:44" ht="14.25" x14ac:dyDescent="0.2">
      <c r="Z46" s="192" t="s">
        <v>44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</sheetData>
  <protectedRanges>
    <protectedRange password="CF7A" sqref="N10:N19 P10:Q19" name="Intervallo1_3"/>
  </protectedRanges>
  <dataConsolidate/>
  <mergeCells count="48">
    <mergeCell ref="A1:AG1"/>
    <mergeCell ref="X6:AF7"/>
    <mergeCell ref="AE8:AF8"/>
    <mergeCell ref="E6:G8"/>
    <mergeCell ref="V6:V9"/>
    <mergeCell ref="W6:W9"/>
    <mergeCell ref="AB8:AB9"/>
    <mergeCell ref="A2:AG2"/>
    <mergeCell ref="A3:AG3"/>
    <mergeCell ref="A4:AG4"/>
    <mergeCell ref="AG6:AG9"/>
    <mergeCell ref="A29:T29"/>
    <mergeCell ref="AC8:AC9"/>
    <mergeCell ref="AD8:AD9"/>
    <mergeCell ref="X8:X9"/>
    <mergeCell ref="Y8:Y9"/>
    <mergeCell ref="Z8:Z9"/>
    <mergeCell ref="AA8:AA9"/>
    <mergeCell ref="I6:I9"/>
    <mergeCell ref="A27:T27"/>
    <mergeCell ref="J6:L7"/>
    <mergeCell ref="J8:J9"/>
    <mergeCell ref="K8:K9"/>
    <mergeCell ref="L8:L9"/>
    <mergeCell ref="M6:M9"/>
    <mergeCell ref="P6:Q8"/>
    <mergeCell ref="A28:T28"/>
    <mergeCell ref="Z46:AR46"/>
    <mergeCell ref="AD38:AG38"/>
    <mergeCell ref="T39:AO39"/>
    <mergeCell ref="T40:AO40"/>
    <mergeCell ref="T41:AO41"/>
    <mergeCell ref="A26:T26"/>
    <mergeCell ref="S6:S9"/>
    <mergeCell ref="T6:T9"/>
    <mergeCell ref="C6:C9"/>
    <mergeCell ref="U6:U9"/>
    <mergeCell ref="A6:A9"/>
    <mergeCell ref="B6:B9"/>
    <mergeCell ref="D6:D9"/>
    <mergeCell ref="A25:T25"/>
    <mergeCell ref="Z25:AE25"/>
    <mergeCell ref="R6:R9"/>
    <mergeCell ref="N6:N9"/>
    <mergeCell ref="O6:O9"/>
    <mergeCell ref="H6:H9"/>
    <mergeCell ref="Z24:AB24"/>
    <mergeCell ref="AC24:AE24"/>
  </mergeCells>
  <phoneticPr fontId="0" type="noConversion"/>
  <dataValidations xWindow="1304" yWindow="454" count="1">
    <dataValidation allowBlank="1" showInputMessage="1" showErrorMessage="1" error="A cura della Direzione Centrale" sqref="A10:A19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4" fitToHeight="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304" yWindow="454" count="10">
        <x14:dataValidation type="list" allowBlank="1" showInputMessage="1" showErrorMessage="1">
          <x14:formula1>
            <xm:f>Foglio1!$A$2:$A$9</xm:f>
          </x14:formula1>
          <xm:sqref>O10:O19</xm:sqref>
        </x14:dataValidation>
        <x14:dataValidation type="list" allowBlank="1" showInputMessage="1" showErrorMessage="1">
          <x14:formula1>
            <xm:f>Foglio1!$A$11:$A$26</xm:f>
          </x14:formula1>
          <xm:sqref>R10:R19</xm:sqref>
        </x14:dataValidation>
        <x14:dataValidation type="list" allowBlank="1" showInputMessage="1" showErrorMessage="1">
          <x14:formula1>
            <xm:f>Foglio1!$A$48:$A$50</xm:f>
          </x14:formula1>
          <xm:sqref>U10:U19</xm:sqref>
        </x14:dataValidation>
        <x14:dataValidation type="list" allowBlank="1" showInputMessage="1" showErrorMessage="1">
          <x14:formula1>
            <xm:f>Foglio1!$A$52</xm:f>
          </x14:formula1>
          <xm:sqref>AC10:AE19</xm:sqref>
        </x14:dataValidation>
        <x14:dataValidation type="list" allowBlank="1" showInputMessage="1" showErrorMessage="1">
          <x14:formula1>
            <xm:f>Foglio1!$A$54:$A$58</xm:f>
          </x14:formula1>
          <xm:sqref>AG10:AG19</xm:sqref>
        </x14:dataValidation>
        <x14:dataValidation type="list" allowBlank="1" showInputMessage="1" showErrorMessage="1">
          <x14:formula1>
            <xm:f>Foglio1!$A$72:$A$76</xm:f>
          </x14:formula1>
          <xm:sqref>W10:W19</xm:sqref>
        </x14:dataValidation>
        <x14:dataValidation type="list" allowBlank="1" showInputMessage="1" showErrorMessage="1">
          <x14:formula1>
            <xm:f>Foglio1!$A$60:$A$70</xm:f>
          </x14:formula1>
          <xm:sqref>V10:V19</xm:sqref>
        </x14:dataValidation>
        <x14:dataValidation type="list" allowBlank="1" showInputMessage="1" showErrorMessage="1">
          <x14:formula1>
            <xm:f>Foglio1!$B$52</xm:f>
          </x14:formula1>
          <xm:sqref>AF10:AF19</xm:sqref>
        </x14:dataValidation>
        <x14:dataValidation type="list" allowBlank="1" showInputMessage="1" showErrorMessage="1">
          <x14:formula1>
            <xm:f>Foglio1!$A$43:$A$44</xm:f>
          </x14:formula1>
          <xm:sqref>H10:I19</xm:sqref>
        </x14:dataValidation>
        <x14:dataValidation type="list" allowBlank="1" showErrorMessage="1" error="Classificazione secondo Sistema CUP 33 - 003_x000a_">
          <x14:formula1>
            <xm:f>Foglio1!$A$46</xm:f>
          </x14:formula1>
          <xm:sqref>S10:S19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6"/>
  <sheetViews>
    <sheetView topLeftCell="A10" workbookViewId="0">
      <selection activeCell="A47" sqref="A47"/>
    </sheetView>
  </sheetViews>
  <sheetFormatPr defaultRowHeight="12.75" x14ac:dyDescent="0.2"/>
  <sheetData>
    <row r="2" spans="1:1" x14ac:dyDescent="0.2">
      <c r="A2" s="16" t="s">
        <v>15</v>
      </c>
    </row>
    <row r="3" spans="1:1" x14ac:dyDescent="0.2">
      <c r="A3" s="16" t="s">
        <v>16</v>
      </c>
    </row>
    <row r="4" spans="1:1" x14ac:dyDescent="0.2">
      <c r="A4" s="16" t="s">
        <v>17</v>
      </c>
    </row>
    <row r="5" spans="1:1" x14ac:dyDescent="0.2">
      <c r="A5" t="s">
        <v>18</v>
      </c>
    </row>
    <row r="6" spans="1:1" x14ac:dyDescent="0.2">
      <c r="A6" s="16" t="s">
        <v>19</v>
      </c>
    </row>
    <row r="7" spans="1:1" x14ac:dyDescent="0.2">
      <c r="A7" s="16" t="s">
        <v>20</v>
      </c>
    </row>
    <row r="8" spans="1:1" x14ac:dyDescent="0.2">
      <c r="A8" s="16" t="s">
        <v>21</v>
      </c>
    </row>
    <row r="9" spans="1:1" x14ac:dyDescent="0.2">
      <c r="A9" s="16" t="s">
        <v>22</v>
      </c>
    </row>
    <row r="11" spans="1:1" x14ac:dyDescent="0.2">
      <c r="A11" s="16" t="s">
        <v>62</v>
      </c>
    </row>
    <row r="12" spans="1:1" x14ac:dyDescent="0.2">
      <c r="A12" s="16" t="s">
        <v>63</v>
      </c>
    </row>
    <row r="13" spans="1:1" x14ac:dyDescent="0.2">
      <c r="A13" s="16" t="s">
        <v>64</v>
      </c>
    </row>
    <row r="14" spans="1:1" x14ac:dyDescent="0.2">
      <c r="A14" s="16" t="s">
        <v>65</v>
      </c>
    </row>
    <row r="15" spans="1:1" x14ac:dyDescent="0.2">
      <c r="A15" s="16" t="s">
        <v>66</v>
      </c>
    </row>
    <row r="16" spans="1:1" x14ac:dyDescent="0.2">
      <c r="A16" s="16" t="s">
        <v>67</v>
      </c>
    </row>
    <row r="17" spans="1:1" x14ac:dyDescent="0.2">
      <c r="A17" s="16" t="s">
        <v>68</v>
      </c>
    </row>
    <row r="18" spans="1:1" x14ac:dyDescent="0.2">
      <c r="A18" s="16" t="s">
        <v>69</v>
      </c>
    </row>
    <row r="19" spans="1:1" x14ac:dyDescent="0.2">
      <c r="A19" s="16" t="s">
        <v>70</v>
      </c>
    </row>
    <row r="20" spans="1:1" x14ac:dyDescent="0.2">
      <c r="A20" s="16" t="s">
        <v>71</v>
      </c>
    </row>
    <row r="21" spans="1:1" x14ac:dyDescent="0.2">
      <c r="A21" s="16" t="s">
        <v>72</v>
      </c>
    </row>
    <row r="22" spans="1:1" x14ac:dyDescent="0.2">
      <c r="A22" s="16" t="s">
        <v>73</v>
      </c>
    </row>
    <row r="23" spans="1:1" x14ac:dyDescent="0.2">
      <c r="A23" s="16" t="s">
        <v>74</v>
      </c>
    </row>
    <row r="24" spans="1:1" x14ac:dyDescent="0.2">
      <c r="A24" s="16" t="s">
        <v>75</v>
      </c>
    </row>
    <row r="25" spans="1:1" x14ac:dyDescent="0.2">
      <c r="A25" s="16" t="s">
        <v>76</v>
      </c>
    </row>
    <row r="26" spans="1:1" x14ac:dyDescent="0.2">
      <c r="A26" s="16" t="s">
        <v>77</v>
      </c>
    </row>
    <row r="28" spans="1:1" x14ac:dyDescent="0.2">
      <c r="A28" t="s">
        <v>24</v>
      </c>
    </row>
    <row r="29" spans="1:1" x14ac:dyDescent="0.2">
      <c r="A29" s="16" t="s">
        <v>111</v>
      </c>
    </row>
    <row r="30" spans="1:1" x14ac:dyDescent="0.2">
      <c r="A30" t="s">
        <v>26</v>
      </c>
    </row>
    <row r="31" spans="1:1" x14ac:dyDescent="0.2">
      <c r="A31" t="s">
        <v>27</v>
      </c>
    </row>
    <row r="32" spans="1:1" x14ac:dyDescent="0.2">
      <c r="A32" t="s">
        <v>28</v>
      </c>
    </row>
    <row r="33" spans="1:1" x14ac:dyDescent="0.2">
      <c r="A33" t="s">
        <v>29</v>
      </c>
    </row>
    <row r="34" spans="1:1" x14ac:dyDescent="0.2">
      <c r="A34" t="s">
        <v>30</v>
      </c>
    </row>
    <row r="35" spans="1:1" x14ac:dyDescent="0.2">
      <c r="A35" t="s">
        <v>31</v>
      </c>
    </row>
    <row r="36" spans="1:1" x14ac:dyDescent="0.2">
      <c r="A36" t="s">
        <v>32</v>
      </c>
    </row>
    <row r="37" spans="1:1" x14ac:dyDescent="0.2">
      <c r="A37" s="16" t="s">
        <v>115</v>
      </c>
    </row>
    <row r="38" spans="1:1" x14ac:dyDescent="0.2">
      <c r="A38" t="s">
        <v>34</v>
      </c>
    </row>
    <row r="40" spans="1:1" x14ac:dyDescent="0.2">
      <c r="A40" t="s">
        <v>35</v>
      </c>
    </row>
    <row r="41" spans="1:1" x14ac:dyDescent="0.2">
      <c r="A41" t="s">
        <v>36</v>
      </c>
    </row>
    <row r="43" spans="1:1" x14ac:dyDescent="0.2">
      <c r="A43" s="16" t="s">
        <v>109</v>
      </c>
    </row>
    <row r="44" spans="1:1" x14ac:dyDescent="0.2">
      <c r="A44" s="16" t="s">
        <v>110</v>
      </c>
    </row>
    <row r="46" spans="1:1" x14ac:dyDescent="0.2">
      <c r="A46" s="24" t="s">
        <v>151</v>
      </c>
    </row>
    <row r="48" spans="1:1" x14ac:dyDescent="0.2">
      <c r="A48" s="16" t="s">
        <v>83</v>
      </c>
    </row>
    <row r="49" spans="1:2" x14ac:dyDescent="0.2">
      <c r="A49" s="16" t="s">
        <v>84</v>
      </c>
    </row>
    <row r="50" spans="1:2" x14ac:dyDescent="0.2">
      <c r="A50" s="16" t="s">
        <v>85</v>
      </c>
    </row>
    <row r="52" spans="1:2" x14ac:dyDescent="0.2">
      <c r="A52">
        <v>0</v>
      </c>
      <c r="B52" s="16" t="s">
        <v>108</v>
      </c>
    </row>
    <row r="54" spans="1:2" x14ac:dyDescent="0.2">
      <c r="A54" s="16" t="s">
        <v>95</v>
      </c>
    </row>
    <row r="55" spans="1:2" x14ac:dyDescent="0.2">
      <c r="A55" s="16" t="s">
        <v>96</v>
      </c>
    </row>
    <row r="56" spans="1:2" x14ac:dyDescent="0.2">
      <c r="A56" s="16" t="s">
        <v>97</v>
      </c>
    </row>
    <row r="57" spans="1:2" x14ac:dyDescent="0.2">
      <c r="A57" s="16" t="s">
        <v>98</v>
      </c>
    </row>
    <row r="58" spans="1:2" x14ac:dyDescent="0.2">
      <c r="A58" s="16" t="s">
        <v>99</v>
      </c>
    </row>
    <row r="60" spans="1:2" x14ac:dyDescent="0.2">
      <c r="A60" t="s">
        <v>24</v>
      </c>
    </row>
    <row r="61" spans="1:2" x14ac:dyDescent="0.2">
      <c r="A61" t="s">
        <v>25</v>
      </c>
    </row>
    <row r="62" spans="1:2" x14ac:dyDescent="0.2">
      <c r="A62" t="s">
        <v>26</v>
      </c>
    </row>
    <row r="63" spans="1:2" x14ac:dyDescent="0.2">
      <c r="A63" t="s">
        <v>27</v>
      </c>
    </row>
    <row r="64" spans="1:2" x14ac:dyDescent="0.2">
      <c r="A64" t="s">
        <v>28</v>
      </c>
    </row>
    <row r="65" spans="1:1" x14ac:dyDescent="0.2">
      <c r="A65" t="s">
        <v>29</v>
      </c>
    </row>
    <row r="66" spans="1:1" x14ac:dyDescent="0.2">
      <c r="A66" t="s">
        <v>30</v>
      </c>
    </row>
    <row r="67" spans="1:1" x14ac:dyDescent="0.2">
      <c r="A67" t="s">
        <v>31</v>
      </c>
    </row>
    <row r="68" spans="1:1" x14ac:dyDescent="0.2">
      <c r="A68" t="s">
        <v>32</v>
      </c>
    </row>
    <row r="69" spans="1:1" x14ac:dyDescent="0.2">
      <c r="A69" t="s">
        <v>33</v>
      </c>
    </row>
    <row r="70" spans="1:1" x14ac:dyDescent="0.2">
      <c r="A70" t="s">
        <v>34</v>
      </c>
    </row>
    <row r="72" spans="1:1" x14ac:dyDescent="0.2">
      <c r="A72" s="16" t="s">
        <v>103</v>
      </c>
    </row>
    <row r="73" spans="1:1" x14ac:dyDescent="0.2">
      <c r="A73" s="16" t="s">
        <v>104</v>
      </c>
    </row>
    <row r="74" spans="1:1" x14ac:dyDescent="0.2">
      <c r="A74" s="16" t="s">
        <v>105</v>
      </c>
    </row>
    <row r="75" spans="1:1" x14ac:dyDescent="0.2">
      <c r="A75" s="16" t="s">
        <v>106</v>
      </c>
    </row>
    <row r="76" spans="1:1" x14ac:dyDescent="0.2">
      <c r="A76" s="16" t="s">
        <v>107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view="pageLayout" zoomScaleNormal="80" zoomScaleSheetLayoutView="100" workbookViewId="0">
      <selection activeCell="H3" sqref="H3"/>
    </sheetView>
  </sheetViews>
  <sheetFormatPr defaultRowHeight="15" x14ac:dyDescent="0.25"/>
  <cols>
    <col min="1" max="1" width="3.140625" style="79" customWidth="1"/>
    <col min="2" max="2" width="30.28515625" style="79" customWidth="1"/>
    <col min="3" max="3" width="31.140625" style="79" customWidth="1"/>
    <col min="4" max="9" width="20.7109375" style="79" customWidth="1"/>
    <col min="10" max="10" width="13.140625" style="79" bestFit="1" customWidth="1"/>
    <col min="11" max="11" width="13.28515625" style="79" bestFit="1" customWidth="1"/>
    <col min="12" max="16384" width="9.140625" style="79"/>
  </cols>
  <sheetData>
    <row r="1" spans="2:11" ht="20.25" customHeight="1" x14ac:dyDescent="0.25"/>
    <row r="2" spans="2:11" ht="33" customHeight="1" x14ac:dyDescent="0.25">
      <c r="B2" s="151" t="s">
        <v>117</v>
      </c>
      <c r="C2" s="153" t="s">
        <v>238</v>
      </c>
      <c r="D2" s="155" t="s">
        <v>121</v>
      </c>
      <c r="E2" s="156"/>
      <c r="F2" s="157"/>
      <c r="G2" s="155" t="s">
        <v>122</v>
      </c>
      <c r="H2" s="156"/>
      <c r="I2" s="157"/>
    </row>
    <row r="3" spans="2:11" ht="28.5" customHeight="1" x14ac:dyDescent="0.25">
      <c r="B3" s="152"/>
      <c r="C3" s="154"/>
      <c r="D3" s="80" t="s">
        <v>146</v>
      </c>
      <c r="E3" s="80" t="s">
        <v>147</v>
      </c>
      <c r="F3" s="80" t="s">
        <v>148</v>
      </c>
      <c r="G3" s="80" t="s">
        <v>146</v>
      </c>
      <c r="H3" s="80" t="s">
        <v>147</v>
      </c>
      <c r="I3" s="80" t="s">
        <v>148</v>
      </c>
    </row>
    <row r="4" spans="2:11" ht="15.75" x14ac:dyDescent="0.25">
      <c r="B4" s="81"/>
      <c r="C4" s="82"/>
      <c r="D4" s="82"/>
      <c r="E4" s="82"/>
      <c r="F4" s="82"/>
      <c r="G4" s="82"/>
      <c r="H4" s="82"/>
      <c r="I4" s="82"/>
    </row>
    <row r="5" spans="2:11" ht="18.75" x14ac:dyDescent="0.25">
      <c r="B5" s="83" t="s">
        <v>123</v>
      </c>
      <c r="C5" s="84">
        <f>SUM(D5:I5)</f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</row>
    <row r="6" spans="2:11" ht="18.75" x14ac:dyDescent="0.25">
      <c r="B6" s="83" t="s">
        <v>124</v>
      </c>
      <c r="C6" s="84">
        <f t="shared" ref="C6:C26" si="0">SUM(D6:I6)</f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</row>
    <row r="7" spans="2:11" ht="18.75" x14ac:dyDescent="0.25">
      <c r="B7" s="83" t="s">
        <v>125</v>
      </c>
      <c r="C7" s="84">
        <f t="shared" si="0"/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</row>
    <row r="8" spans="2:11" ht="18.75" x14ac:dyDescent="0.25">
      <c r="B8" s="85" t="s">
        <v>126</v>
      </c>
      <c r="C8" s="84">
        <f t="shared" si="0"/>
        <v>359000</v>
      </c>
      <c r="D8" s="84">
        <v>0</v>
      </c>
      <c r="E8" s="84">
        <v>0</v>
      </c>
      <c r="F8" s="84">
        <v>0</v>
      </c>
      <c r="G8" s="84">
        <v>0</v>
      </c>
      <c r="H8" s="84">
        <f>PTL_CALABRIA!Y11</f>
        <v>359000</v>
      </c>
      <c r="I8" s="84">
        <v>0</v>
      </c>
      <c r="K8" s="86"/>
    </row>
    <row r="9" spans="2:11" ht="18.75" x14ac:dyDescent="0.25">
      <c r="B9" s="83" t="s">
        <v>127</v>
      </c>
      <c r="C9" s="84">
        <f t="shared" si="0"/>
        <v>1581388.96</v>
      </c>
      <c r="D9" s="84">
        <v>0</v>
      </c>
      <c r="E9" s="84">
        <v>0</v>
      </c>
      <c r="F9" s="84">
        <v>0</v>
      </c>
      <c r="G9" s="84">
        <f>PTL_CAMPANIA!X13</f>
        <v>1581388.96</v>
      </c>
      <c r="H9" s="84">
        <v>0</v>
      </c>
      <c r="I9" s="84">
        <v>0</v>
      </c>
    </row>
    <row r="10" spans="2:11" ht="18.75" x14ac:dyDescent="0.25">
      <c r="B10" s="83" t="s">
        <v>128</v>
      </c>
      <c r="C10" s="84">
        <f t="shared" si="0"/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</row>
    <row r="11" spans="2:11" ht="18.75" x14ac:dyDescent="0.25">
      <c r="B11" s="83" t="s">
        <v>129</v>
      </c>
      <c r="C11" s="84">
        <f t="shared" si="0"/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</row>
    <row r="12" spans="2:11" ht="18.75" x14ac:dyDescent="0.25">
      <c r="B12" s="83" t="s">
        <v>130</v>
      </c>
      <c r="C12" s="84">
        <f t="shared" si="0"/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</row>
    <row r="13" spans="2:11" ht="18.75" x14ac:dyDescent="0.25">
      <c r="B13" s="83" t="s">
        <v>131</v>
      </c>
      <c r="C13" s="84">
        <f t="shared" si="0"/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</row>
    <row r="14" spans="2:11" ht="18.75" x14ac:dyDescent="0.25">
      <c r="B14" s="85" t="s">
        <v>132</v>
      </c>
      <c r="C14" s="84">
        <f t="shared" si="0"/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6"/>
    </row>
    <row r="15" spans="2:11" ht="18.75" x14ac:dyDescent="0.25">
      <c r="B15" s="83" t="s">
        <v>133</v>
      </c>
      <c r="C15" s="84">
        <f t="shared" si="0"/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</row>
    <row r="16" spans="2:11" ht="18.75" x14ac:dyDescent="0.25">
      <c r="B16" s="83" t="s">
        <v>134</v>
      </c>
      <c r="C16" s="84">
        <f t="shared" si="0"/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</row>
    <row r="17" spans="2:11" ht="18.75" x14ac:dyDescent="0.25">
      <c r="B17" s="83" t="s">
        <v>135</v>
      </c>
      <c r="C17" s="84">
        <f t="shared" si="0"/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</row>
    <row r="18" spans="2:11" ht="18.75" x14ac:dyDescent="0.25">
      <c r="B18" s="85" t="s">
        <v>136</v>
      </c>
      <c r="C18" s="84">
        <f t="shared" si="0"/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</row>
    <row r="19" spans="2:11" ht="18.75" x14ac:dyDescent="0.25">
      <c r="B19" s="83" t="s">
        <v>137</v>
      </c>
      <c r="C19" s="84">
        <f t="shared" si="0"/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</row>
    <row r="20" spans="2:11" ht="18.75" x14ac:dyDescent="0.25">
      <c r="B20" s="83" t="s">
        <v>138</v>
      </c>
      <c r="C20" s="84">
        <f t="shared" si="0"/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</row>
    <row r="21" spans="2:11" ht="18.75" x14ac:dyDescent="0.25">
      <c r="B21" s="83" t="s">
        <v>139</v>
      </c>
      <c r="C21" s="84">
        <f t="shared" si="0"/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</row>
    <row r="22" spans="2:11" ht="18.75" x14ac:dyDescent="0.25">
      <c r="B22" s="83" t="s">
        <v>140</v>
      </c>
      <c r="C22" s="84">
        <f t="shared" si="0"/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</row>
    <row r="23" spans="2:11" ht="18.75" x14ac:dyDescent="0.25">
      <c r="B23" s="83" t="s">
        <v>141</v>
      </c>
      <c r="C23" s="84">
        <f t="shared" si="0"/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</row>
    <row r="24" spans="2:11" ht="18.75" x14ac:dyDescent="0.25">
      <c r="B24" s="83" t="s">
        <v>142</v>
      </c>
      <c r="C24" s="84">
        <f t="shared" si="0"/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</row>
    <row r="25" spans="2:11" ht="18.75" x14ac:dyDescent="0.25">
      <c r="B25" s="83" t="s">
        <v>143</v>
      </c>
      <c r="C25" s="84">
        <f t="shared" si="0"/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</row>
    <row r="26" spans="2:11" ht="18.75" x14ac:dyDescent="0.25">
      <c r="B26" s="83" t="s">
        <v>144</v>
      </c>
      <c r="C26" s="84">
        <f t="shared" si="0"/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</row>
    <row r="27" spans="2:11" ht="18.75" x14ac:dyDescent="0.25">
      <c r="B27" s="87"/>
      <c r="C27" s="88"/>
      <c r="D27" s="88"/>
      <c r="E27" s="88"/>
      <c r="F27" s="88"/>
      <c r="G27" s="88"/>
      <c r="H27" s="88"/>
      <c r="I27" s="88"/>
    </row>
    <row r="28" spans="2:11" ht="18.75" x14ac:dyDescent="0.25">
      <c r="B28" s="89" t="s">
        <v>149</v>
      </c>
      <c r="C28" s="90">
        <f>SUM(C5:C26)</f>
        <v>1940388.96</v>
      </c>
      <c r="D28" s="90">
        <f t="shared" ref="D28:F28" si="1">SUM(D5:D26)</f>
        <v>0</v>
      </c>
      <c r="E28" s="90">
        <f t="shared" si="1"/>
        <v>0</v>
      </c>
      <c r="F28" s="90">
        <f t="shared" si="1"/>
        <v>0</v>
      </c>
      <c r="G28" s="91">
        <f>SUM(G5:G26)</f>
        <v>1581388.96</v>
      </c>
      <c r="H28" s="91">
        <f>SUM(H5:H26)</f>
        <v>359000</v>
      </c>
      <c r="I28" s="91">
        <f>SUM(I5:I26)</f>
        <v>0</v>
      </c>
      <c r="K28" s="92"/>
    </row>
    <row r="30" spans="2:11" ht="33" customHeight="1" x14ac:dyDescent="0.25">
      <c r="B30" s="158"/>
      <c r="C30" s="158"/>
      <c r="D30" s="158"/>
      <c r="E30" s="158"/>
      <c r="F30" s="158"/>
      <c r="G30" s="158"/>
      <c r="H30" s="158"/>
      <c r="I30" s="158"/>
    </row>
  </sheetData>
  <mergeCells count="5">
    <mergeCell ref="B2:B3"/>
    <mergeCell ref="C2:C3"/>
    <mergeCell ref="D2:F2"/>
    <mergeCell ref="G2:I2"/>
    <mergeCell ref="B30:I3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&amp;C&amp;"-,Grassetto"&amp;14PTL 2020 - 2022
IMMOBILI DI PROPRIETA' DELL'AGENZIA</oddHeader>
    <oddFooter>&amp;R&amp;14&amp;D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view="pageLayout" zoomScaleNormal="80" zoomScaleSheetLayoutView="100" workbookViewId="0">
      <selection activeCell="G3" sqref="G3:H3"/>
    </sheetView>
  </sheetViews>
  <sheetFormatPr defaultRowHeight="15" x14ac:dyDescent="0.25"/>
  <cols>
    <col min="1" max="1" width="3.140625" style="93" customWidth="1"/>
    <col min="2" max="2" width="24" style="93" customWidth="1"/>
    <col min="3" max="3" width="35.42578125" style="93" customWidth="1"/>
    <col min="4" max="9" width="20.7109375" style="93" customWidth="1"/>
    <col min="10" max="10" width="13.140625" style="93" bestFit="1" customWidth="1"/>
    <col min="11" max="11" width="15.140625" style="93" bestFit="1" customWidth="1"/>
    <col min="12" max="16384" width="9.140625" style="93"/>
  </cols>
  <sheetData>
    <row r="1" spans="2:11" ht="20.25" customHeight="1" x14ac:dyDescent="0.25"/>
    <row r="2" spans="2:11" ht="33" customHeight="1" x14ac:dyDescent="0.25">
      <c r="B2" s="151" t="s">
        <v>117</v>
      </c>
      <c r="C2" s="153" t="s">
        <v>239</v>
      </c>
      <c r="D2" s="155" t="s">
        <v>121</v>
      </c>
      <c r="E2" s="156"/>
      <c r="F2" s="157"/>
      <c r="G2" s="155" t="s">
        <v>122</v>
      </c>
      <c r="H2" s="156"/>
      <c r="I2" s="157"/>
    </row>
    <row r="3" spans="2:11" ht="31.5" customHeight="1" x14ac:dyDescent="0.25">
      <c r="B3" s="152"/>
      <c r="C3" s="154"/>
      <c r="D3" s="80" t="s">
        <v>146</v>
      </c>
      <c r="E3" s="80" t="s">
        <v>147</v>
      </c>
      <c r="F3" s="80" t="s">
        <v>148</v>
      </c>
      <c r="G3" s="80" t="s">
        <v>146</v>
      </c>
      <c r="H3" s="80" t="s">
        <v>147</v>
      </c>
      <c r="I3" s="80" t="s">
        <v>148</v>
      </c>
    </row>
    <row r="4" spans="2:11" ht="15.75" x14ac:dyDescent="0.25">
      <c r="B4" s="81"/>
      <c r="C4" s="82"/>
      <c r="D4" s="82"/>
      <c r="E4" s="82"/>
      <c r="F4" s="82"/>
      <c r="G4" s="82"/>
      <c r="H4" s="82"/>
      <c r="I4" s="82"/>
    </row>
    <row r="5" spans="2:11" ht="15.75" x14ac:dyDescent="0.25">
      <c r="B5" s="94" t="s">
        <v>123</v>
      </c>
      <c r="C5" s="84">
        <f>D5+E5+F5+G5+H5+I5</f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</row>
    <row r="6" spans="2:11" ht="15.75" x14ac:dyDescent="0.25">
      <c r="B6" s="94" t="s">
        <v>124</v>
      </c>
      <c r="C6" s="84">
        <f t="shared" ref="C6:C26" si="0">D6+E6+F6+G6+H6+I6</f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</row>
    <row r="7" spans="2:11" ht="15.75" x14ac:dyDescent="0.25">
      <c r="B7" s="94" t="s">
        <v>125</v>
      </c>
      <c r="C7" s="84">
        <f t="shared" si="0"/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</row>
    <row r="8" spans="2:11" ht="15.75" x14ac:dyDescent="0.25">
      <c r="B8" s="94" t="s">
        <v>126</v>
      </c>
      <c r="C8" s="84">
        <f t="shared" si="0"/>
        <v>148000</v>
      </c>
      <c r="D8" s="95">
        <v>0</v>
      </c>
      <c r="E8" s="95">
        <v>0</v>
      </c>
      <c r="F8" s="95">
        <v>0</v>
      </c>
      <c r="G8" s="95">
        <f>PTL_CALABRIA!X10</f>
        <v>148000</v>
      </c>
      <c r="H8" s="95">
        <v>0</v>
      </c>
      <c r="I8" s="95">
        <v>0</v>
      </c>
      <c r="K8" s="96"/>
    </row>
    <row r="9" spans="2:11" ht="15.75" x14ac:dyDescent="0.25">
      <c r="B9" s="94" t="s">
        <v>127</v>
      </c>
      <c r="C9" s="84">
        <f t="shared" si="0"/>
        <v>3995778.3099999996</v>
      </c>
      <c r="D9" s="95">
        <v>0</v>
      </c>
      <c r="E9" s="95">
        <v>0</v>
      </c>
      <c r="F9" s="95">
        <v>0</v>
      </c>
      <c r="G9" s="95">
        <f>PTL_CAMPANIA!X10+PTL_CAMPANIA!X11+PTL_CAMPANIA!X12</f>
        <v>3995778.3099999996</v>
      </c>
      <c r="H9" s="95">
        <v>0</v>
      </c>
      <c r="I9" s="95">
        <v>0</v>
      </c>
    </row>
    <row r="10" spans="2:11" ht="15.75" x14ac:dyDescent="0.25">
      <c r="B10" s="94" t="s">
        <v>128</v>
      </c>
      <c r="C10" s="84">
        <f t="shared" si="0"/>
        <v>10250000</v>
      </c>
      <c r="D10" s="95">
        <v>0</v>
      </c>
      <c r="E10" s="95">
        <v>0</v>
      </c>
      <c r="F10" s="95">
        <v>0</v>
      </c>
      <c r="G10" s="95">
        <f>'PTL_EMILIA ROMAGNA'!X20</f>
        <v>5250000</v>
      </c>
      <c r="H10" s="95">
        <f>'PTL_EMILIA ROMAGNA'!Y20</f>
        <v>5000000</v>
      </c>
      <c r="I10" s="95">
        <v>0</v>
      </c>
    </row>
    <row r="11" spans="2:11" ht="15.75" x14ac:dyDescent="0.25">
      <c r="B11" s="94" t="s">
        <v>129</v>
      </c>
      <c r="C11" s="84">
        <f t="shared" si="0"/>
        <v>0</v>
      </c>
      <c r="D11" s="95"/>
      <c r="E11" s="95">
        <v>0</v>
      </c>
      <c r="F11" s="95">
        <v>0</v>
      </c>
      <c r="G11" s="95">
        <v>0</v>
      </c>
      <c r="H11" s="95">
        <v>0</v>
      </c>
      <c r="I11" s="95">
        <v>0</v>
      </c>
    </row>
    <row r="12" spans="2:11" ht="15.75" x14ac:dyDescent="0.25">
      <c r="B12" s="94" t="s">
        <v>130</v>
      </c>
      <c r="C12" s="84">
        <f t="shared" si="0"/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2:11" ht="15.75" x14ac:dyDescent="0.25">
      <c r="B13" s="94" t="s">
        <v>131</v>
      </c>
      <c r="C13" s="84">
        <f t="shared" si="0"/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2:11" ht="15.75" x14ac:dyDescent="0.25">
      <c r="B14" s="94" t="s">
        <v>132</v>
      </c>
      <c r="C14" s="84">
        <f t="shared" si="0"/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6"/>
    </row>
    <row r="15" spans="2:11" ht="15.75" x14ac:dyDescent="0.25">
      <c r="B15" s="94" t="s">
        <v>133</v>
      </c>
      <c r="C15" s="84">
        <f t="shared" si="0"/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2:11" ht="15.75" x14ac:dyDescent="0.25">
      <c r="B16" s="94" t="s">
        <v>134</v>
      </c>
      <c r="C16" s="84">
        <f t="shared" si="0"/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2:11" ht="15.75" x14ac:dyDescent="0.25">
      <c r="B17" s="94" t="s">
        <v>135</v>
      </c>
      <c r="C17" s="84">
        <f t="shared" si="0"/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2:11" ht="15.75" x14ac:dyDescent="0.25">
      <c r="B18" s="94" t="s">
        <v>136</v>
      </c>
      <c r="C18" s="84">
        <f t="shared" si="0"/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</row>
    <row r="19" spans="2:11" ht="15.75" x14ac:dyDescent="0.25">
      <c r="B19" s="94" t="s">
        <v>137</v>
      </c>
      <c r="C19" s="84">
        <f t="shared" si="0"/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</row>
    <row r="20" spans="2:11" ht="15.75" x14ac:dyDescent="0.25">
      <c r="B20" s="94" t="s">
        <v>138</v>
      </c>
      <c r="C20" s="84">
        <f t="shared" si="0"/>
        <v>1109800</v>
      </c>
      <c r="D20" s="95">
        <v>0</v>
      </c>
      <c r="E20" s="95">
        <v>0</v>
      </c>
      <c r="F20" s="95">
        <v>0</v>
      </c>
      <c r="G20" s="95">
        <f>PTL_SICILIA!X20</f>
        <v>1109800</v>
      </c>
      <c r="H20" s="95">
        <v>0</v>
      </c>
      <c r="I20" s="95">
        <v>0</v>
      </c>
    </row>
    <row r="21" spans="2:11" ht="15.75" x14ac:dyDescent="0.25">
      <c r="B21" s="94" t="s">
        <v>139</v>
      </c>
      <c r="C21" s="84">
        <f t="shared" si="0"/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</row>
    <row r="22" spans="2:11" ht="15.75" x14ac:dyDescent="0.25">
      <c r="B22" s="94" t="s">
        <v>140</v>
      </c>
      <c r="C22" s="84">
        <f t="shared" si="0"/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</row>
    <row r="23" spans="2:11" ht="15.75" x14ac:dyDescent="0.25">
      <c r="B23" s="94" t="s">
        <v>141</v>
      </c>
      <c r="C23" s="84">
        <f t="shared" si="0"/>
        <v>400830.45</v>
      </c>
      <c r="D23" s="95">
        <v>0</v>
      </c>
      <c r="E23" s="95">
        <v>0</v>
      </c>
      <c r="F23" s="95">
        <v>0</v>
      </c>
      <c r="G23" s="95">
        <f>PTL_UMBRIA!X20</f>
        <v>400830.45</v>
      </c>
      <c r="H23" s="95">
        <v>0</v>
      </c>
      <c r="I23" s="95">
        <v>0</v>
      </c>
    </row>
    <row r="24" spans="2:11" ht="15.75" x14ac:dyDescent="0.25">
      <c r="B24" s="94" t="s">
        <v>142</v>
      </c>
      <c r="C24" s="84">
        <f t="shared" si="0"/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2:11" ht="15.75" x14ac:dyDescent="0.25">
      <c r="B25" s="94" t="s">
        <v>143</v>
      </c>
      <c r="C25" s="84">
        <f t="shared" si="0"/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</row>
    <row r="26" spans="2:11" ht="15.75" x14ac:dyDescent="0.25">
      <c r="B26" s="94" t="s">
        <v>144</v>
      </c>
      <c r="C26" s="84">
        <f t="shared" si="0"/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</row>
    <row r="27" spans="2:11" ht="18.75" x14ac:dyDescent="0.25">
      <c r="B27" s="87"/>
      <c r="C27" s="75"/>
      <c r="D27" s="75"/>
      <c r="E27" s="75"/>
      <c r="F27" s="75"/>
      <c r="G27" s="75"/>
      <c r="H27" s="75"/>
      <c r="I27" s="75"/>
    </row>
    <row r="28" spans="2:11" ht="18.75" x14ac:dyDescent="0.3">
      <c r="B28" s="97" t="s">
        <v>149</v>
      </c>
      <c r="C28" s="98">
        <f>SUM(C5:C26)</f>
        <v>15904408.759999998</v>
      </c>
      <c r="D28" s="98">
        <f>SUM(D5:D26)</f>
        <v>0</v>
      </c>
      <c r="E28" s="98">
        <f t="shared" ref="E28:I28" si="1">SUM(E5:E26)</f>
        <v>0</v>
      </c>
      <c r="F28" s="98">
        <f t="shared" si="1"/>
        <v>0</v>
      </c>
      <c r="G28" s="98">
        <f>SUM(G5:G26)</f>
        <v>10904408.759999998</v>
      </c>
      <c r="H28" s="98">
        <f t="shared" si="1"/>
        <v>5000000</v>
      </c>
      <c r="I28" s="98">
        <f t="shared" si="1"/>
        <v>0</v>
      </c>
      <c r="K28" s="99"/>
    </row>
    <row r="30" spans="2:11" ht="33" customHeight="1" x14ac:dyDescent="0.25">
      <c r="B30" s="159"/>
      <c r="C30" s="159"/>
      <c r="D30" s="159"/>
      <c r="E30" s="159"/>
      <c r="F30" s="159"/>
      <c r="G30" s="159"/>
      <c r="H30" s="159"/>
      <c r="I30" s="159"/>
    </row>
    <row r="36" spans="7:7" x14ac:dyDescent="0.25">
      <c r="G36" s="99">
        <f>G28+'Proprietà AdE'!G28</f>
        <v>12485797.719999999</v>
      </c>
    </row>
  </sheetData>
  <mergeCells count="5">
    <mergeCell ref="B2:B3"/>
    <mergeCell ref="C2:C3"/>
    <mergeCell ref="D2:F2"/>
    <mergeCell ref="G2:I2"/>
    <mergeCell ref="B30:I3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&amp;C&amp;"-,Grassetto"&amp;14PTL 2020 - 2022 
IMMOBILI NON DI PROPRIETA' DELL'AGENZIA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70" zoomScaleNormal="160" zoomScaleSheetLayoutView="70" workbookViewId="0">
      <pane ySplit="9" topLeftCell="A10" activePane="bottomLeft" state="frozen"/>
      <selection pane="bottomLeft" activeCell="A10" sqref="A10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3" width="19.5703125" style="6" customWidth="1"/>
    <col min="4" max="4" width="16.7109375" style="6" customWidth="1"/>
    <col min="5" max="6" width="10.7109375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710937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160" t="s">
        <v>157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5" x14ac:dyDescent="0.1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5" x14ac:dyDescent="0.15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5" x14ac:dyDescent="0.1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162" t="s">
        <v>47</v>
      </c>
      <c r="B6" s="162" t="s">
        <v>49</v>
      </c>
      <c r="C6" s="165" t="s">
        <v>53</v>
      </c>
      <c r="D6" s="165" t="s">
        <v>50</v>
      </c>
      <c r="E6" s="168" t="s">
        <v>54</v>
      </c>
      <c r="F6" s="169"/>
      <c r="G6" s="170"/>
      <c r="H6" s="162" t="s">
        <v>55</v>
      </c>
      <c r="I6" s="162" t="s">
        <v>57</v>
      </c>
      <c r="J6" s="177" t="s">
        <v>58</v>
      </c>
      <c r="K6" s="177"/>
      <c r="L6" s="177"/>
      <c r="M6" s="162" t="s">
        <v>114</v>
      </c>
      <c r="N6" s="174" t="s">
        <v>12</v>
      </c>
      <c r="O6" s="174" t="s">
        <v>13</v>
      </c>
      <c r="P6" s="178" t="s">
        <v>14</v>
      </c>
      <c r="Q6" s="179"/>
      <c r="R6" s="165" t="s">
        <v>79</v>
      </c>
      <c r="S6" s="165" t="s">
        <v>80</v>
      </c>
      <c r="T6" s="165" t="s">
        <v>81</v>
      </c>
      <c r="U6" s="165" t="s">
        <v>82</v>
      </c>
      <c r="V6" s="174" t="s">
        <v>23</v>
      </c>
      <c r="W6" s="174" t="s">
        <v>102</v>
      </c>
      <c r="X6" s="186" t="s">
        <v>112</v>
      </c>
      <c r="Y6" s="187"/>
      <c r="Z6" s="187"/>
      <c r="AA6" s="187"/>
      <c r="AB6" s="187"/>
      <c r="AC6" s="187"/>
      <c r="AD6" s="187"/>
      <c r="AE6" s="187"/>
      <c r="AF6" s="188"/>
      <c r="AG6" s="193" t="s">
        <v>94</v>
      </c>
    </row>
    <row r="7" spans="1:33" s="19" customFormat="1" ht="12" customHeight="1" x14ac:dyDescent="0.2">
      <c r="A7" s="163"/>
      <c r="B7" s="163"/>
      <c r="C7" s="166"/>
      <c r="D7" s="166"/>
      <c r="E7" s="171"/>
      <c r="F7" s="172"/>
      <c r="G7" s="173"/>
      <c r="H7" s="163"/>
      <c r="I7" s="163"/>
      <c r="J7" s="177"/>
      <c r="K7" s="177"/>
      <c r="L7" s="177"/>
      <c r="M7" s="163"/>
      <c r="N7" s="175"/>
      <c r="O7" s="175"/>
      <c r="P7" s="180"/>
      <c r="Q7" s="181"/>
      <c r="R7" s="166"/>
      <c r="S7" s="166"/>
      <c r="T7" s="166"/>
      <c r="U7" s="166"/>
      <c r="V7" s="175"/>
      <c r="W7" s="175"/>
      <c r="X7" s="189"/>
      <c r="Y7" s="190"/>
      <c r="Z7" s="190"/>
      <c r="AA7" s="190"/>
      <c r="AB7" s="190"/>
      <c r="AC7" s="190"/>
      <c r="AD7" s="190"/>
      <c r="AE7" s="190"/>
      <c r="AF7" s="191"/>
      <c r="AG7" s="194"/>
    </row>
    <row r="8" spans="1:33" s="19" customFormat="1" ht="26.25" customHeight="1" x14ac:dyDescent="0.2">
      <c r="A8" s="163"/>
      <c r="B8" s="163"/>
      <c r="C8" s="166"/>
      <c r="D8" s="166"/>
      <c r="E8" s="171"/>
      <c r="F8" s="172"/>
      <c r="G8" s="173"/>
      <c r="H8" s="163"/>
      <c r="I8" s="163"/>
      <c r="J8" s="177" t="s">
        <v>59</v>
      </c>
      <c r="K8" s="177" t="s">
        <v>60</v>
      </c>
      <c r="L8" s="177" t="s">
        <v>61</v>
      </c>
      <c r="M8" s="163"/>
      <c r="N8" s="175"/>
      <c r="O8" s="175"/>
      <c r="P8" s="182"/>
      <c r="Q8" s="183"/>
      <c r="R8" s="166"/>
      <c r="S8" s="166"/>
      <c r="T8" s="166"/>
      <c r="U8" s="166"/>
      <c r="V8" s="175"/>
      <c r="W8" s="175"/>
      <c r="X8" s="196" t="s">
        <v>8</v>
      </c>
      <c r="Y8" s="196" t="s">
        <v>9</v>
      </c>
      <c r="Z8" s="198" t="s">
        <v>155</v>
      </c>
      <c r="AA8" s="200" t="s">
        <v>88</v>
      </c>
      <c r="AB8" s="200" t="s">
        <v>113</v>
      </c>
      <c r="AC8" s="200" t="s">
        <v>100</v>
      </c>
      <c r="AD8" s="200" t="s">
        <v>90</v>
      </c>
      <c r="AE8" s="202" t="s">
        <v>91</v>
      </c>
      <c r="AF8" s="202"/>
      <c r="AG8" s="194"/>
    </row>
    <row r="9" spans="1:33" s="19" customFormat="1" ht="44.25" customHeight="1" x14ac:dyDescent="0.2">
      <c r="A9" s="164"/>
      <c r="B9" s="164"/>
      <c r="C9" s="167"/>
      <c r="D9" s="167"/>
      <c r="E9" s="26" t="s">
        <v>51</v>
      </c>
      <c r="F9" s="26" t="s">
        <v>52</v>
      </c>
      <c r="G9" s="26" t="s">
        <v>101</v>
      </c>
      <c r="H9" s="164"/>
      <c r="I9" s="164"/>
      <c r="J9" s="177"/>
      <c r="K9" s="177"/>
      <c r="L9" s="177"/>
      <c r="M9" s="164"/>
      <c r="N9" s="176"/>
      <c r="O9" s="176"/>
      <c r="P9" s="103" t="s">
        <v>61</v>
      </c>
      <c r="Q9" s="103" t="s">
        <v>78</v>
      </c>
      <c r="R9" s="167"/>
      <c r="S9" s="167"/>
      <c r="T9" s="167"/>
      <c r="U9" s="167"/>
      <c r="V9" s="176"/>
      <c r="W9" s="176"/>
      <c r="X9" s="197"/>
      <c r="Y9" s="197"/>
      <c r="Z9" s="199"/>
      <c r="AA9" s="201"/>
      <c r="AB9" s="201"/>
      <c r="AC9" s="201"/>
      <c r="AD9" s="201"/>
      <c r="AE9" s="104" t="s">
        <v>92</v>
      </c>
      <c r="AF9" s="105" t="s">
        <v>93</v>
      </c>
      <c r="AG9" s="195"/>
    </row>
    <row r="10" spans="1:33" ht="73.5" customHeight="1" x14ac:dyDescent="0.15">
      <c r="A10" s="33" t="s">
        <v>213</v>
      </c>
      <c r="B10" s="31"/>
      <c r="C10" s="31"/>
      <c r="D10" s="54" t="s">
        <v>158</v>
      </c>
      <c r="E10" s="31" t="s">
        <v>172</v>
      </c>
      <c r="F10" s="31" t="s">
        <v>173</v>
      </c>
      <c r="G10" s="31" t="s">
        <v>159</v>
      </c>
      <c r="H10" s="31" t="s">
        <v>110</v>
      </c>
      <c r="I10" s="31" t="s">
        <v>110</v>
      </c>
      <c r="J10" s="31" t="s">
        <v>160</v>
      </c>
      <c r="K10" s="31" t="s">
        <v>161</v>
      </c>
      <c r="L10" s="31" t="s">
        <v>162</v>
      </c>
      <c r="M10" s="31" t="s">
        <v>163</v>
      </c>
      <c r="N10" s="32">
        <v>31900058</v>
      </c>
      <c r="O10" s="33" t="s">
        <v>17</v>
      </c>
      <c r="P10" s="32" t="s">
        <v>174</v>
      </c>
      <c r="Q10" s="32" t="s">
        <v>175</v>
      </c>
      <c r="R10" s="33" t="s">
        <v>68</v>
      </c>
      <c r="S10" s="34" t="s">
        <v>151</v>
      </c>
      <c r="T10" s="32" t="s">
        <v>164</v>
      </c>
      <c r="U10" s="32" t="s">
        <v>83</v>
      </c>
      <c r="V10" s="32" t="s">
        <v>33</v>
      </c>
      <c r="W10" s="32" t="s">
        <v>104</v>
      </c>
      <c r="X10" s="49">
        <v>148000</v>
      </c>
      <c r="Y10" s="52"/>
      <c r="Z10" s="52"/>
      <c r="AA10" s="49"/>
      <c r="AB10" s="49">
        <v>148000</v>
      </c>
      <c r="AC10" s="49"/>
      <c r="AD10" s="49"/>
      <c r="AE10" s="49"/>
      <c r="AF10" s="35"/>
      <c r="AG10" s="18"/>
    </row>
    <row r="11" spans="1:33" ht="103.5" customHeight="1" x14ac:dyDescent="0.15">
      <c r="A11" s="33" t="s">
        <v>211</v>
      </c>
      <c r="B11" s="31"/>
      <c r="C11" s="33" t="s">
        <v>212</v>
      </c>
      <c r="D11" s="31" t="s">
        <v>165</v>
      </c>
      <c r="E11" s="31" t="s">
        <v>172</v>
      </c>
      <c r="F11" s="31" t="s">
        <v>173</v>
      </c>
      <c r="G11" s="31" t="s">
        <v>159</v>
      </c>
      <c r="H11" s="31" t="s">
        <v>110</v>
      </c>
      <c r="I11" s="31" t="s">
        <v>110</v>
      </c>
      <c r="J11" s="31" t="s">
        <v>160</v>
      </c>
      <c r="K11" s="31" t="s">
        <v>166</v>
      </c>
      <c r="L11" s="31" t="s">
        <v>167</v>
      </c>
      <c r="M11" s="31" t="s">
        <v>168</v>
      </c>
      <c r="N11" s="32">
        <v>11900004</v>
      </c>
      <c r="O11" s="33" t="s">
        <v>21</v>
      </c>
      <c r="P11" s="32" t="s">
        <v>169</v>
      </c>
      <c r="Q11" s="32" t="s">
        <v>170</v>
      </c>
      <c r="R11" s="33" t="s">
        <v>68</v>
      </c>
      <c r="S11" s="34" t="s">
        <v>151</v>
      </c>
      <c r="T11" s="32" t="s">
        <v>171</v>
      </c>
      <c r="U11" s="32" t="s">
        <v>84</v>
      </c>
      <c r="V11" s="32" t="s">
        <v>27</v>
      </c>
      <c r="W11" s="32" t="s">
        <v>104</v>
      </c>
      <c r="X11" s="49"/>
      <c r="Y11" s="49">
        <v>359000</v>
      </c>
      <c r="Z11" s="49"/>
      <c r="AA11" s="49"/>
      <c r="AB11" s="49">
        <v>359000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02" t="s">
        <v>6</v>
      </c>
      <c r="U20" s="102"/>
      <c r="V20" s="102"/>
      <c r="W20" s="102"/>
      <c r="X20" s="50">
        <f>SUM(X10:X19)</f>
        <v>148000</v>
      </c>
      <c r="Y20" s="50">
        <f t="shared" ref="Y20:AE20" si="0">SUM(Y10:Y19)</f>
        <v>359000</v>
      </c>
      <c r="Z20" s="50">
        <f t="shared" si="0"/>
        <v>0</v>
      </c>
      <c r="AA20" s="50">
        <f t="shared" si="0"/>
        <v>0</v>
      </c>
      <c r="AB20" s="50">
        <f t="shared" si="0"/>
        <v>507000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192"/>
      <c r="AA24" s="192"/>
      <c r="AB24" s="192"/>
      <c r="AC24" s="192"/>
      <c r="AD24" s="192"/>
      <c r="AE24" s="192"/>
      <c r="AF24" s="39"/>
      <c r="AG24" s="15"/>
    </row>
    <row r="25" spans="1:33" ht="14.25" x14ac:dyDescent="0.2">
      <c r="A25" s="184" t="s">
        <v>48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25"/>
      <c r="V25" s="25"/>
      <c r="W25" s="25"/>
      <c r="X25" s="25"/>
      <c r="Y25" s="25"/>
      <c r="Z25" s="185"/>
      <c r="AA25" s="185"/>
      <c r="AB25" s="185"/>
      <c r="AC25" s="185"/>
      <c r="AD25" s="185"/>
      <c r="AE25" s="185"/>
      <c r="AF25" s="106"/>
      <c r="AG25" s="14"/>
    </row>
    <row r="26" spans="1:33" ht="14.25" x14ac:dyDescent="0.2">
      <c r="A26" s="184" t="s">
        <v>56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184" t="s">
        <v>86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184" t="s">
        <v>87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184" t="s">
        <v>89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204"/>
      <c r="AE38" s="204"/>
      <c r="AF38" s="204"/>
      <c r="AG38" s="204"/>
      <c r="AH38" s="101"/>
      <c r="AI38" s="101"/>
      <c r="AJ38" s="101"/>
      <c r="AK38" s="101"/>
      <c r="AL38" s="101"/>
      <c r="AM38" s="101"/>
      <c r="AN38" s="101"/>
      <c r="AO38" s="101"/>
    </row>
    <row r="39" spans="20:44" ht="14.25" x14ac:dyDescent="0.2"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20:44" ht="14.25" x14ac:dyDescent="0.2"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20:44" ht="14.25" x14ac:dyDescent="0.2"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6" spans="20:44" ht="14.25" x14ac:dyDescent="0.2">
      <c r="Z46" s="192" t="s">
        <v>44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topLeftCell="F1" zoomScale="70" zoomScaleNormal="160" zoomScaleSheetLayoutView="70" workbookViewId="0">
      <pane ySplit="9" topLeftCell="A10" activePane="bottomLeft" state="frozen"/>
      <selection pane="bottomLeft" activeCell="A13" sqref="A13"/>
    </sheetView>
  </sheetViews>
  <sheetFormatPr defaultRowHeight="10.5" x14ac:dyDescent="0.15"/>
  <cols>
    <col min="1" max="1" width="14.42578125" style="23" customWidth="1"/>
    <col min="2" max="2" width="8.85546875" style="23" customWidth="1"/>
    <col min="3" max="3" width="22.85546875" style="6" customWidth="1"/>
    <col min="4" max="4" width="16.7109375" style="6" customWidth="1"/>
    <col min="5" max="6" width="10.7109375" style="6" customWidth="1"/>
    <col min="7" max="7" width="14.7109375" style="6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7.140625" style="13" bestFit="1" customWidth="1"/>
    <col min="25" max="25" width="15.7109375" style="13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160" t="s">
        <v>241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5" x14ac:dyDescent="0.1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5" x14ac:dyDescent="0.15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5" x14ac:dyDescent="0.1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162" t="s">
        <v>47</v>
      </c>
      <c r="B6" s="162" t="s">
        <v>49</v>
      </c>
      <c r="C6" s="165" t="s">
        <v>53</v>
      </c>
      <c r="D6" s="165" t="s">
        <v>50</v>
      </c>
      <c r="E6" s="168" t="s">
        <v>54</v>
      </c>
      <c r="F6" s="169"/>
      <c r="G6" s="170"/>
      <c r="H6" s="162" t="s">
        <v>55</v>
      </c>
      <c r="I6" s="162" t="s">
        <v>57</v>
      </c>
      <c r="J6" s="177" t="s">
        <v>58</v>
      </c>
      <c r="K6" s="177"/>
      <c r="L6" s="177"/>
      <c r="M6" s="162" t="s">
        <v>114</v>
      </c>
      <c r="N6" s="174" t="s">
        <v>12</v>
      </c>
      <c r="O6" s="174" t="s">
        <v>13</v>
      </c>
      <c r="P6" s="178" t="s">
        <v>14</v>
      </c>
      <c r="Q6" s="179"/>
      <c r="R6" s="165" t="s">
        <v>79</v>
      </c>
      <c r="S6" s="165" t="s">
        <v>80</v>
      </c>
      <c r="T6" s="165" t="s">
        <v>81</v>
      </c>
      <c r="U6" s="165" t="s">
        <v>82</v>
      </c>
      <c r="V6" s="174" t="s">
        <v>23</v>
      </c>
      <c r="W6" s="174" t="s">
        <v>102</v>
      </c>
      <c r="X6" s="186" t="s">
        <v>112</v>
      </c>
      <c r="Y6" s="187"/>
      <c r="Z6" s="187"/>
      <c r="AA6" s="187"/>
      <c r="AB6" s="187"/>
      <c r="AC6" s="187"/>
      <c r="AD6" s="187"/>
      <c r="AE6" s="187"/>
      <c r="AF6" s="188"/>
      <c r="AG6" s="193" t="s">
        <v>94</v>
      </c>
    </row>
    <row r="7" spans="1:33" s="19" customFormat="1" ht="12" customHeight="1" x14ac:dyDescent="0.2">
      <c r="A7" s="163"/>
      <c r="B7" s="163"/>
      <c r="C7" s="166"/>
      <c r="D7" s="166"/>
      <c r="E7" s="171"/>
      <c r="F7" s="172"/>
      <c r="G7" s="173"/>
      <c r="H7" s="163"/>
      <c r="I7" s="163"/>
      <c r="J7" s="177"/>
      <c r="K7" s="177"/>
      <c r="L7" s="177"/>
      <c r="M7" s="163"/>
      <c r="N7" s="175"/>
      <c r="O7" s="175"/>
      <c r="P7" s="180"/>
      <c r="Q7" s="181"/>
      <c r="R7" s="166"/>
      <c r="S7" s="166"/>
      <c r="T7" s="166"/>
      <c r="U7" s="166"/>
      <c r="V7" s="175"/>
      <c r="W7" s="175"/>
      <c r="X7" s="189"/>
      <c r="Y7" s="190"/>
      <c r="Z7" s="190"/>
      <c r="AA7" s="190"/>
      <c r="AB7" s="190"/>
      <c r="AC7" s="190"/>
      <c r="AD7" s="190"/>
      <c r="AE7" s="190"/>
      <c r="AF7" s="191"/>
      <c r="AG7" s="194"/>
    </row>
    <row r="8" spans="1:33" s="19" customFormat="1" ht="26.25" customHeight="1" x14ac:dyDescent="0.2">
      <c r="A8" s="163"/>
      <c r="B8" s="163"/>
      <c r="C8" s="166"/>
      <c r="D8" s="166"/>
      <c r="E8" s="171"/>
      <c r="F8" s="172"/>
      <c r="G8" s="173"/>
      <c r="H8" s="163"/>
      <c r="I8" s="163"/>
      <c r="J8" s="177" t="s">
        <v>59</v>
      </c>
      <c r="K8" s="177" t="s">
        <v>60</v>
      </c>
      <c r="L8" s="177" t="s">
        <v>61</v>
      </c>
      <c r="M8" s="163"/>
      <c r="N8" s="175"/>
      <c r="O8" s="175"/>
      <c r="P8" s="182"/>
      <c r="Q8" s="183"/>
      <c r="R8" s="166"/>
      <c r="S8" s="166"/>
      <c r="T8" s="166"/>
      <c r="U8" s="166"/>
      <c r="V8" s="175"/>
      <c r="W8" s="175"/>
      <c r="X8" s="196" t="s">
        <v>8</v>
      </c>
      <c r="Y8" s="196" t="s">
        <v>9</v>
      </c>
      <c r="Z8" s="198" t="s">
        <v>155</v>
      </c>
      <c r="AA8" s="200" t="s">
        <v>88</v>
      </c>
      <c r="AB8" s="200" t="s">
        <v>113</v>
      </c>
      <c r="AC8" s="200" t="s">
        <v>100</v>
      </c>
      <c r="AD8" s="200" t="s">
        <v>90</v>
      </c>
      <c r="AE8" s="202" t="s">
        <v>91</v>
      </c>
      <c r="AF8" s="202"/>
      <c r="AG8" s="194"/>
    </row>
    <row r="9" spans="1:33" s="19" customFormat="1" ht="44.25" customHeight="1" x14ac:dyDescent="0.2">
      <c r="A9" s="164"/>
      <c r="B9" s="164"/>
      <c r="C9" s="167"/>
      <c r="D9" s="167"/>
      <c r="E9" s="26" t="s">
        <v>51</v>
      </c>
      <c r="F9" s="26" t="s">
        <v>52</v>
      </c>
      <c r="G9" s="26" t="s">
        <v>101</v>
      </c>
      <c r="H9" s="164"/>
      <c r="I9" s="164"/>
      <c r="J9" s="177"/>
      <c r="K9" s="177"/>
      <c r="L9" s="177"/>
      <c r="M9" s="164"/>
      <c r="N9" s="176"/>
      <c r="O9" s="176"/>
      <c r="P9" s="129" t="s">
        <v>61</v>
      </c>
      <c r="Q9" s="129" t="s">
        <v>78</v>
      </c>
      <c r="R9" s="167"/>
      <c r="S9" s="167"/>
      <c r="T9" s="167"/>
      <c r="U9" s="167"/>
      <c r="V9" s="176"/>
      <c r="W9" s="176"/>
      <c r="X9" s="197"/>
      <c r="Y9" s="197"/>
      <c r="Z9" s="199"/>
      <c r="AA9" s="201"/>
      <c r="AB9" s="201"/>
      <c r="AC9" s="201"/>
      <c r="AD9" s="201"/>
      <c r="AE9" s="131" t="s">
        <v>92</v>
      </c>
      <c r="AF9" s="130" t="s">
        <v>93</v>
      </c>
      <c r="AG9" s="195"/>
    </row>
    <row r="10" spans="1:33" ht="57" x14ac:dyDescent="0.15">
      <c r="A10" s="30" t="s">
        <v>242</v>
      </c>
      <c r="B10" s="31"/>
      <c r="C10" s="31" t="s">
        <v>243</v>
      </c>
      <c r="D10" s="133">
        <v>2020</v>
      </c>
      <c r="E10" s="31" t="s">
        <v>244</v>
      </c>
      <c r="F10" s="31" t="s">
        <v>245</v>
      </c>
      <c r="G10" s="54"/>
      <c r="H10" s="31" t="s">
        <v>110</v>
      </c>
      <c r="I10" s="31" t="s">
        <v>110</v>
      </c>
      <c r="J10" s="31" t="s">
        <v>246</v>
      </c>
      <c r="K10" s="31" t="s">
        <v>247</v>
      </c>
      <c r="L10" s="31" t="s">
        <v>248</v>
      </c>
      <c r="M10" s="31" t="s">
        <v>249</v>
      </c>
      <c r="N10" s="134">
        <v>21400007</v>
      </c>
      <c r="O10" s="35" t="s">
        <v>17</v>
      </c>
      <c r="P10" s="30" t="s">
        <v>250</v>
      </c>
      <c r="Q10" s="30" t="s">
        <v>251</v>
      </c>
      <c r="R10" s="35" t="s">
        <v>66</v>
      </c>
      <c r="S10" s="34" t="s">
        <v>151</v>
      </c>
      <c r="T10" s="30" t="s">
        <v>252</v>
      </c>
      <c r="U10" s="134" t="s">
        <v>83</v>
      </c>
      <c r="V10" s="35" t="s">
        <v>28</v>
      </c>
      <c r="W10" s="134" t="s">
        <v>104</v>
      </c>
      <c r="X10" s="135">
        <v>2102749.0099999998</v>
      </c>
      <c r="Y10" s="49"/>
      <c r="Z10" s="49"/>
      <c r="AA10" s="49"/>
      <c r="AB10" s="135">
        <v>2102749.0099999998</v>
      </c>
      <c r="AC10" s="49"/>
      <c r="AD10" s="49"/>
      <c r="AE10" s="49"/>
      <c r="AF10" s="35"/>
      <c r="AG10" s="18"/>
    </row>
    <row r="11" spans="1:33" ht="57" x14ac:dyDescent="0.15">
      <c r="A11" s="30" t="s">
        <v>253</v>
      </c>
      <c r="B11" s="31"/>
      <c r="C11" s="31" t="s">
        <v>254</v>
      </c>
      <c r="D11" s="133">
        <v>2020</v>
      </c>
      <c r="E11" s="31" t="s">
        <v>255</v>
      </c>
      <c r="F11" s="31" t="s">
        <v>256</v>
      </c>
      <c r="G11" s="31"/>
      <c r="H11" s="31" t="s">
        <v>110</v>
      </c>
      <c r="I11" s="31" t="s">
        <v>110</v>
      </c>
      <c r="J11" s="31" t="s">
        <v>246</v>
      </c>
      <c r="K11" s="31" t="s">
        <v>257</v>
      </c>
      <c r="L11" s="31" t="s">
        <v>258</v>
      </c>
      <c r="M11" s="31" t="s">
        <v>259</v>
      </c>
      <c r="N11" s="134">
        <v>21400001</v>
      </c>
      <c r="O11" s="35" t="s">
        <v>15</v>
      </c>
      <c r="P11" s="30" t="s">
        <v>260</v>
      </c>
      <c r="Q11" s="30" t="s">
        <v>261</v>
      </c>
      <c r="R11" s="35" t="s">
        <v>68</v>
      </c>
      <c r="S11" s="34" t="s">
        <v>151</v>
      </c>
      <c r="T11" s="30" t="s">
        <v>262</v>
      </c>
      <c r="U11" s="134" t="s">
        <v>83</v>
      </c>
      <c r="V11" s="35" t="s">
        <v>32</v>
      </c>
      <c r="W11" s="134" t="s">
        <v>104</v>
      </c>
      <c r="X11" s="135">
        <v>168232.1</v>
      </c>
      <c r="Y11" s="49"/>
      <c r="Z11" s="49"/>
      <c r="AA11" s="49"/>
      <c r="AB11" s="135">
        <v>168232.1</v>
      </c>
      <c r="AC11" s="49"/>
      <c r="AD11" s="49"/>
      <c r="AE11" s="49"/>
      <c r="AF11" s="35"/>
      <c r="AG11" s="18"/>
    </row>
    <row r="12" spans="1:33" ht="57" x14ac:dyDescent="0.15">
      <c r="A12" s="30" t="s">
        <v>263</v>
      </c>
      <c r="B12" s="31"/>
      <c r="C12" s="31" t="s">
        <v>264</v>
      </c>
      <c r="D12" s="133">
        <v>2020</v>
      </c>
      <c r="E12" s="31" t="s">
        <v>255</v>
      </c>
      <c r="F12" s="31" t="s">
        <v>256</v>
      </c>
      <c r="G12" s="31"/>
      <c r="H12" s="31" t="s">
        <v>110</v>
      </c>
      <c r="I12" s="31" t="s">
        <v>110</v>
      </c>
      <c r="J12" s="31" t="s">
        <v>246</v>
      </c>
      <c r="K12" s="31" t="s">
        <v>265</v>
      </c>
      <c r="L12" s="31" t="s">
        <v>266</v>
      </c>
      <c r="M12" s="31" t="s">
        <v>267</v>
      </c>
      <c r="N12" s="134" t="s">
        <v>268</v>
      </c>
      <c r="O12" s="35" t="s">
        <v>18</v>
      </c>
      <c r="P12" s="30" t="s">
        <v>269</v>
      </c>
      <c r="Q12" s="30" t="s">
        <v>277</v>
      </c>
      <c r="R12" s="35" t="s">
        <v>68</v>
      </c>
      <c r="S12" s="34" t="s">
        <v>151</v>
      </c>
      <c r="T12" s="30" t="s">
        <v>262</v>
      </c>
      <c r="U12" s="134" t="s">
        <v>83</v>
      </c>
      <c r="V12" s="35" t="s">
        <v>28</v>
      </c>
      <c r="W12" s="134" t="s">
        <v>104</v>
      </c>
      <c r="X12" s="135">
        <v>1724797.2</v>
      </c>
      <c r="Y12" s="49"/>
      <c r="Z12" s="49"/>
      <c r="AA12" s="49"/>
      <c r="AB12" s="135">
        <v>1724797.2</v>
      </c>
      <c r="AC12" s="49"/>
      <c r="AD12" s="49"/>
      <c r="AE12" s="49"/>
      <c r="AF12" s="35"/>
      <c r="AG12" s="18"/>
    </row>
    <row r="13" spans="1:33" ht="57" x14ac:dyDescent="0.15">
      <c r="A13" s="30" t="s">
        <v>270</v>
      </c>
      <c r="B13" s="31"/>
      <c r="C13" s="31" t="s">
        <v>271</v>
      </c>
      <c r="D13" s="133">
        <v>2020</v>
      </c>
      <c r="E13" s="31" t="s">
        <v>245</v>
      </c>
      <c r="F13" s="31" t="s">
        <v>272</v>
      </c>
      <c r="G13" s="31"/>
      <c r="H13" s="31" t="s">
        <v>110</v>
      </c>
      <c r="I13" s="31" t="s">
        <v>110</v>
      </c>
      <c r="J13" s="31" t="s">
        <v>246</v>
      </c>
      <c r="K13" s="31" t="s">
        <v>273</v>
      </c>
      <c r="L13" s="31" t="s">
        <v>258</v>
      </c>
      <c r="M13" s="31" t="s">
        <v>274</v>
      </c>
      <c r="N13" s="134">
        <v>31400072</v>
      </c>
      <c r="O13" s="35" t="s">
        <v>21</v>
      </c>
      <c r="P13" s="30" t="s">
        <v>275</v>
      </c>
      <c r="Q13" s="30" t="s">
        <v>276</v>
      </c>
      <c r="R13" s="35" t="s">
        <v>68</v>
      </c>
      <c r="S13" s="34" t="s">
        <v>151</v>
      </c>
      <c r="T13" s="30" t="s">
        <v>252</v>
      </c>
      <c r="U13" s="134" t="s">
        <v>83</v>
      </c>
      <c r="V13" s="35" t="s">
        <v>28</v>
      </c>
      <c r="W13" s="134" t="s">
        <v>104</v>
      </c>
      <c r="X13" s="135">
        <v>1581388.96</v>
      </c>
      <c r="Y13" s="49"/>
      <c r="Z13" s="49"/>
      <c r="AA13" s="49"/>
      <c r="AB13" s="135">
        <v>1581388.96</v>
      </c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133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32" t="s">
        <v>6</v>
      </c>
      <c r="U20" s="132"/>
      <c r="V20" s="132"/>
      <c r="W20" s="132"/>
      <c r="X20" s="136">
        <f>X10+X11+X12+X13+X14</f>
        <v>5577167.2699999996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136">
        <f>AB10+AB11+AB12+AB13+AB14</f>
        <v>5577167.2699999996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192"/>
      <c r="AA24" s="192"/>
      <c r="AB24" s="192"/>
      <c r="AC24" s="192"/>
      <c r="AD24" s="192"/>
      <c r="AE24" s="192"/>
      <c r="AF24" s="39"/>
      <c r="AG24" s="15"/>
    </row>
    <row r="25" spans="1:33" ht="14.25" x14ac:dyDescent="0.2">
      <c r="A25" s="184" t="s">
        <v>48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25"/>
      <c r="V25" s="25"/>
      <c r="W25" s="25"/>
      <c r="X25" s="25"/>
      <c r="Y25" s="25"/>
      <c r="Z25" s="185"/>
      <c r="AA25" s="185"/>
      <c r="AB25" s="185"/>
      <c r="AC25" s="185"/>
      <c r="AD25" s="185"/>
      <c r="AE25" s="185"/>
      <c r="AF25" s="128"/>
      <c r="AG25" s="14"/>
    </row>
    <row r="26" spans="1:33" ht="14.25" x14ac:dyDescent="0.2">
      <c r="A26" s="184" t="s">
        <v>56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184" t="s">
        <v>86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184" t="s">
        <v>87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184" t="s">
        <v>89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204"/>
      <c r="AE38" s="204"/>
      <c r="AF38" s="204"/>
      <c r="AG38" s="204"/>
      <c r="AH38" s="127"/>
      <c r="AI38" s="127"/>
      <c r="AJ38" s="127"/>
      <c r="AK38" s="127"/>
      <c r="AL38" s="127"/>
      <c r="AM38" s="127"/>
      <c r="AN38" s="127"/>
      <c r="AO38" s="127"/>
    </row>
    <row r="39" spans="20:44" ht="14.25" x14ac:dyDescent="0.2"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20:44" ht="14.25" x14ac:dyDescent="0.2"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20:44" ht="14.25" x14ac:dyDescent="0.2"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6" spans="20:44" ht="14.25" x14ac:dyDescent="0.2">
      <c r="Z46" s="192" t="s">
        <v>44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5" right="0.25" top="0.75" bottom="0.75" header="0.3" footer="0.3"/>
  <pageSetup paperSize="8" scale="44" fitToHeight="0" orientation="landscape" r:id="rId1"/>
  <headerFooter>
    <oddFooter>&amp;CPagina &amp;P di &amp;P &amp;RSCHEDA 2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tabSelected="1" view="pageBreakPreview" zoomScale="85" zoomScaleNormal="160" zoomScaleSheetLayoutView="85" workbookViewId="0">
      <pane ySplit="9" topLeftCell="A10" activePane="bottomLeft" state="frozen"/>
      <selection pane="bottomLeft" activeCell="A15" sqref="A15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3" width="22.140625" style="6" customWidth="1"/>
    <col min="4" max="4" width="16.7109375" style="6" customWidth="1"/>
    <col min="5" max="6" width="10.7109375" style="6" customWidth="1"/>
    <col min="7" max="7" width="21" style="6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9.5703125" style="13" customWidth="1"/>
    <col min="25" max="25" width="20.28515625" style="13" bestFit="1" customWidth="1"/>
    <col min="26" max="26" width="20.28515625" style="6" bestFit="1" customWidth="1"/>
    <col min="27" max="27" width="13.7109375" style="6" customWidth="1"/>
    <col min="28" max="28" width="24.7109375" style="6" bestFit="1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160" t="s">
        <v>176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5" x14ac:dyDescent="0.1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5" x14ac:dyDescent="0.15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5" x14ac:dyDescent="0.1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162" t="s">
        <v>47</v>
      </c>
      <c r="B6" s="162" t="s">
        <v>49</v>
      </c>
      <c r="C6" s="165" t="s">
        <v>53</v>
      </c>
      <c r="D6" s="165" t="s">
        <v>50</v>
      </c>
      <c r="E6" s="168" t="s">
        <v>54</v>
      </c>
      <c r="F6" s="169"/>
      <c r="G6" s="170"/>
      <c r="H6" s="162" t="s">
        <v>55</v>
      </c>
      <c r="I6" s="162" t="s">
        <v>57</v>
      </c>
      <c r="J6" s="177" t="s">
        <v>58</v>
      </c>
      <c r="K6" s="177"/>
      <c r="L6" s="177"/>
      <c r="M6" s="162" t="s">
        <v>114</v>
      </c>
      <c r="N6" s="174" t="s">
        <v>12</v>
      </c>
      <c r="O6" s="174" t="s">
        <v>13</v>
      </c>
      <c r="P6" s="178" t="s">
        <v>14</v>
      </c>
      <c r="Q6" s="179"/>
      <c r="R6" s="165" t="s">
        <v>79</v>
      </c>
      <c r="S6" s="165" t="s">
        <v>80</v>
      </c>
      <c r="T6" s="165" t="s">
        <v>81</v>
      </c>
      <c r="U6" s="165" t="s">
        <v>82</v>
      </c>
      <c r="V6" s="174" t="s">
        <v>23</v>
      </c>
      <c r="W6" s="174" t="s">
        <v>102</v>
      </c>
      <c r="X6" s="186" t="s">
        <v>112</v>
      </c>
      <c r="Y6" s="187"/>
      <c r="Z6" s="187"/>
      <c r="AA6" s="187"/>
      <c r="AB6" s="187"/>
      <c r="AC6" s="187"/>
      <c r="AD6" s="187"/>
      <c r="AE6" s="187"/>
      <c r="AF6" s="188"/>
      <c r="AG6" s="193" t="s">
        <v>94</v>
      </c>
    </row>
    <row r="7" spans="1:33" s="19" customFormat="1" ht="12" customHeight="1" x14ac:dyDescent="0.2">
      <c r="A7" s="163"/>
      <c r="B7" s="163"/>
      <c r="C7" s="166"/>
      <c r="D7" s="166"/>
      <c r="E7" s="171"/>
      <c r="F7" s="172"/>
      <c r="G7" s="173"/>
      <c r="H7" s="163"/>
      <c r="I7" s="163"/>
      <c r="J7" s="177"/>
      <c r="K7" s="177"/>
      <c r="L7" s="177"/>
      <c r="M7" s="163"/>
      <c r="N7" s="175"/>
      <c r="O7" s="175"/>
      <c r="P7" s="180"/>
      <c r="Q7" s="181"/>
      <c r="R7" s="166"/>
      <c r="S7" s="166"/>
      <c r="T7" s="166"/>
      <c r="U7" s="166"/>
      <c r="V7" s="175"/>
      <c r="W7" s="175"/>
      <c r="X7" s="189"/>
      <c r="Y7" s="190"/>
      <c r="Z7" s="190"/>
      <c r="AA7" s="190"/>
      <c r="AB7" s="190"/>
      <c r="AC7" s="190"/>
      <c r="AD7" s="190"/>
      <c r="AE7" s="190"/>
      <c r="AF7" s="191"/>
      <c r="AG7" s="194"/>
    </row>
    <row r="8" spans="1:33" s="19" customFormat="1" ht="26.25" customHeight="1" x14ac:dyDescent="0.2">
      <c r="A8" s="163"/>
      <c r="B8" s="163"/>
      <c r="C8" s="166"/>
      <c r="D8" s="166"/>
      <c r="E8" s="171"/>
      <c r="F8" s="172"/>
      <c r="G8" s="173"/>
      <c r="H8" s="163"/>
      <c r="I8" s="163"/>
      <c r="J8" s="177" t="s">
        <v>59</v>
      </c>
      <c r="K8" s="177" t="s">
        <v>60</v>
      </c>
      <c r="L8" s="177" t="s">
        <v>61</v>
      </c>
      <c r="M8" s="163"/>
      <c r="N8" s="175"/>
      <c r="O8" s="175"/>
      <c r="P8" s="182"/>
      <c r="Q8" s="183"/>
      <c r="R8" s="166"/>
      <c r="S8" s="166"/>
      <c r="T8" s="166"/>
      <c r="U8" s="166"/>
      <c r="V8" s="175"/>
      <c r="W8" s="175"/>
      <c r="X8" s="196" t="s">
        <v>8</v>
      </c>
      <c r="Y8" s="196" t="s">
        <v>9</v>
      </c>
      <c r="Z8" s="198" t="s">
        <v>155</v>
      </c>
      <c r="AA8" s="200" t="s">
        <v>88</v>
      </c>
      <c r="AB8" s="200" t="s">
        <v>113</v>
      </c>
      <c r="AC8" s="200" t="s">
        <v>100</v>
      </c>
      <c r="AD8" s="200" t="s">
        <v>90</v>
      </c>
      <c r="AE8" s="202" t="s">
        <v>91</v>
      </c>
      <c r="AF8" s="202"/>
      <c r="AG8" s="194"/>
    </row>
    <row r="9" spans="1:33" s="19" customFormat="1" ht="44.25" customHeight="1" x14ac:dyDescent="0.2">
      <c r="A9" s="164"/>
      <c r="B9" s="164"/>
      <c r="C9" s="167"/>
      <c r="D9" s="167"/>
      <c r="E9" s="26" t="s">
        <v>51</v>
      </c>
      <c r="F9" s="26" t="s">
        <v>52</v>
      </c>
      <c r="G9" s="26" t="s">
        <v>101</v>
      </c>
      <c r="H9" s="164"/>
      <c r="I9" s="164"/>
      <c r="J9" s="177"/>
      <c r="K9" s="177"/>
      <c r="L9" s="177"/>
      <c r="M9" s="164"/>
      <c r="N9" s="176"/>
      <c r="O9" s="176"/>
      <c r="P9" s="110" t="s">
        <v>61</v>
      </c>
      <c r="Q9" s="110" t="s">
        <v>78</v>
      </c>
      <c r="R9" s="167"/>
      <c r="S9" s="167"/>
      <c r="T9" s="167"/>
      <c r="U9" s="167"/>
      <c r="V9" s="176"/>
      <c r="W9" s="176"/>
      <c r="X9" s="197"/>
      <c r="Y9" s="197"/>
      <c r="Z9" s="199"/>
      <c r="AA9" s="201"/>
      <c r="AB9" s="201"/>
      <c r="AC9" s="201"/>
      <c r="AD9" s="201"/>
      <c r="AE9" s="108" t="s">
        <v>92</v>
      </c>
      <c r="AF9" s="111" t="s">
        <v>93</v>
      </c>
      <c r="AG9" s="195"/>
    </row>
    <row r="10" spans="1:33" ht="71.25" x14ac:dyDescent="0.15">
      <c r="A10" s="30" t="s">
        <v>177</v>
      </c>
      <c r="B10" s="31"/>
      <c r="C10" s="31" t="s">
        <v>214</v>
      </c>
      <c r="D10" s="31" t="s">
        <v>158</v>
      </c>
      <c r="E10" s="31" t="s">
        <v>178</v>
      </c>
      <c r="F10" s="31" t="s">
        <v>179</v>
      </c>
      <c r="G10" s="31" t="s">
        <v>215</v>
      </c>
      <c r="H10" s="31" t="s">
        <v>110</v>
      </c>
      <c r="I10" s="31" t="s">
        <v>110</v>
      </c>
      <c r="J10" s="31" t="s">
        <v>180</v>
      </c>
      <c r="K10" s="31" t="s">
        <v>181</v>
      </c>
      <c r="L10" s="31" t="s">
        <v>182</v>
      </c>
      <c r="M10" s="31" t="s">
        <v>183</v>
      </c>
      <c r="N10" s="32">
        <v>20900013</v>
      </c>
      <c r="O10" s="33" t="s">
        <v>15</v>
      </c>
      <c r="P10" s="32" t="s">
        <v>184</v>
      </c>
      <c r="Q10" s="32" t="s">
        <v>185</v>
      </c>
      <c r="R10" s="33" t="s">
        <v>68</v>
      </c>
      <c r="S10" s="34" t="s">
        <v>151</v>
      </c>
      <c r="T10" s="32" t="s">
        <v>186</v>
      </c>
      <c r="U10" s="32" t="s">
        <v>83</v>
      </c>
      <c r="V10" s="32" t="s">
        <v>32</v>
      </c>
      <c r="W10" s="32" t="s">
        <v>104</v>
      </c>
      <c r="X10" s="49">
        <v>250000</v>
      </c>
      <c r="Y10" s="49"/>
      <c r="Z10" s="49"/>
      <c r="AA10" s="49">
        <v>0</v>
      </c>
      <c r="AB10" s="49">
        <v>250000</v>
      </c>
      <c r="AC10" s="49">
        <v>0</v>
      </c>
      <c r="AD10" s="49">
        <v>0</v>
      </c>
      <c r="AE10" s="49">
        <v>0</v>
      </c>
      <c r="AF10" s="35" t="s">
        <v>108</v>
      </c>
      <c r="AG10" s="18"/>
    </row>
    <row r="11" spans="1:33" ht="57" x14ac:dyDescent="0.15">
      <c r="A11" s="30" t="s">
        <v>187</v>
      </c>
      <c r="B11" s="31"/>
      <c r="C11" s="31" t="s">
        <v>188</v>
      </c>
      <c r="D11" s="31" t="s">
        <v>189</v>
      </c>
      <c r="E11" s="31" t="s">
        <v>190</v>
      </c>
      <c r="F11" s="31" t="s">
        <v>191</v>
      </c>
      <c r="G11" s="31" t="s">
        <v>192</v>
      </c>
      <c r="H11" s="31" t="s">
        <v>110</v>
      </c>
      <c r="I11" s="31" t="s">
        <v>109</v>
      </c>
      <c r="J11" s="31" t="s">
        <v>180</v>
      </c>
      <c r="K11" s="31" t="s">
        <v>193</v>
      </c>
      <c r="L11" s="31" t="s">
        <v>194</v>
      </c>
      <c r="M11" s="31" t="s">
        <v>195</v>
      </c>
      <c r="N11" s="32" t="s">
        <v>196</v>
      </c>
      <c r="O11" s="33" t="s">
        <v>15</v>
      </c>
      <c r="P11" s="32" t="s">
        <v>197</v>
      </c>
      <c r="Q11" s="32" t="s">
        <v>198</v>
      </c>
      <c r="R11" s="33" t="s">
        <v>65</v>
      </c>
      <c r="S11" s="34" t="s">
        <v>151</v>
      </c>
      <c r="T11" s="32" t="s">
        <v>199</v>
      </c>
      <c r="U11" s="32" t="s">
        <v>83</v>
      </c>
      <c r="V11" s="32" t="s">
        <v>29</v>
      </c>
      <c r="W11" s="32" t="s">
        <v>106</v>
      </c>
      <c r="X11" s="49">
        <v>5000000</v>
      </c>
      <c r="Y11" s="49">
        <v>5000000</v>
      </c>
      <c r="AA11" s="49">
        <v>0</v>
      </c>
      <c r="AB11" s="49">
        <v>15272957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12" t="s">
        <v>6</v>
      </c>
      <c r="U20" s="112"/>
      <c r="V20" s="112"/>
      <c r="W20" s="112"/>
      <c r="X20" s="50">
        <f>SUM(X10:X19)</f>
        <v>5250000</v>
      </c>
      <c r="Y20" s="50">
        <f t="shared" ref="Y20:AE20" si="0">SUM(Y10:Y19)</f>
        <v>5000000</v>
      </c>
      <c r="Z20" s="50">
        <f t="shared" si="0"/>
        <v>0</v>
      </c>
      <c r="AA20" s="50">
        <f t="shared" si="0"/>
        <v>0</v>
      </c>
      <c r="AB20" s="50">
        <f t="shared" si="0"/>
        <v>15522957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192"/>
      <c r="AA24" s="192"/>
      <c r="AB24" s="192"/>
      <c r="AC24" s="192"/>
      <c r="AD24" s="192"/>
      <c r="AE24" s="192"/>
      <c r="AF24" s="39"/>
      <c r="AG24" s="15"/>
    </row>
    <row r="25" spans="1:33" ht="14.25" x14ac:dyDescent="0.2">
      <c r="A25" s="184" t="s">
        <v>48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25"/>
      <c r="V25" s="25"/>
      <c r="W25" s="25"/>
      <c r="X25" s="25"/>
      <c r="Y25" s="25"/>
      <c r="Z25" s="185"/>
      <c r="AA25" s="185"/>
      <c r="AB25" s="185"/>
      <c r="AC25" s="185"/>
      <c r="AD25" s="185"/>
      <c r="AE25" s="185"/>
      <c r="AF25" s="109"/>
      <c r="AG25" s="14"/>
    </row>
    <row r="26" spans="1:33" ht="14.25" x14ac:dyDescent="0.2">
      <c r="A26" s="184" t="s">
        <v>56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184" t="s">
        <v>86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184" t="s">
        <v>87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184" t="s">
        <v>89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204"/>
      <c r="AE38" s="204"/>
      <c r="AF38" s="204"/>
      <c r="AG38" s="204"/>
      <c r="AH38" s="107"/>
      <c r="AI38" s="107"/>
      <c r="AJ38" s="107"/>
      <c r="AK38" s="107"/>
      <c r="AL38" s="107"/>
      <c r="AM38" s="107"/>
      <c r="AN38" s="107"/>
      <c r="AO38" s="107"/>
    </row>
    <row r="39" spans="20:44" ht="14.25" x14ac:dyDescent="0.2"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20:44" ht="14.25" x14ac:dyDescent="0.2"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20:44" ht="14.25" x14ac:dyDescent="0.2"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6" spans="20:44" ht="14.25" x14ac:dyDescent="0.2"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fitToHeight="0" orientation="landscape" r:id="rId1"/>
  <headerFooter>
    <oddFooter>&amp;CPagina &amp;P di &amp;P &amp;RSCHEDA 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pane="bottomLeft" activeCell="G11" sqref="G11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3" width="19.28515625" style="6" customWidth="1"/>
    <col min="4" max="4" width="16.7109375" style="6" customWidth="1"/>
    <col min="5" max="5" width="15.140625" style="6" customWidth="1"/>
    <col min="6" max="6" width="13.28515625" style="6" customWidth="1"/>
    <col min="7" max="7" width="24" style="6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0.85546875" style="6" customWidth="1"/>
    <col min="14" max="14" width="10.7109375" style="6" customWidth="1"/>
    <col min="15" max="15" width="12.7109375" style="6" customWidth="1"/>
    <col min="16" max="16" width="12.855468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22.140625" style="13" customWidth="1"/>
    <col min="25" max="25" width="15.7109375" style="13" customWidth="1"/>
    <col min="26" max="26" width="15.7109375" style="6" customWidth="1"/>
    <col min="27" max="27" width="13.7109375" style="6" customWidth="1"/>
    <col min="28" max="28" width="19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160" t="s">
        <v>234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5" x14ac:dyDescent="0.1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5" x14ac:dyDescent="0.15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5" x14ac:dyDescent="0.1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162" t="s">
        <v>47</v>
      </c>
      <c r="B6" s="162" t="s">
        <v>49</v>
      </c>
      <c r="C6" s="165" t="s">
        <v>53</v>
      </c>
      <c r="D6" s="165" t="s">
        <v>50</v>
      </c>
      <c r="E6" s="168" t="s">
        <v>54</v>
      </c>
      <c r="F6" s="169"/>
      <c r="G6" s="170"/>
      <c r="H6" s="162" t="s">
        <v>55</v>
      </c>
      <c r="I6" s="162" t="s">
        <v>57</v>
      </c>
      <c r="J6" s="177" t="s">
        <v>58</v>
      </c>
      <c r="K6" s="177"/>
      <c r="L6" s="177"/>
      <c r="M6" s="162" t="s">
        <v>114</v>
      </c>
      <c r="N6" s="174" t="s">
        <v>12</v>
      </c>
      <c r="O6" s="174" t="s">
        <v>13</v>
      </c>
      <c r="P6" s="178" t="s">
        <v>14</v>
      </c>
      <c r="Q6" s="179"/>
      <c r="R6" s="165" t="s">
        <v>79</v>
      </c>
      <c r="S6" s="165" t="s">
        <v>80</v>
      </c>
      <c r="T6" s="165" t="s">
        <v>81</v>
      </c>
      <c r="U6" s="165" t="s">
        <v>82</v>
      </c>
      <c r="V6" s="174" t="s">
        <v>23</v>
      </c>
      <c r="W6" s="174" t="s">
        <v>102</v>
      </c>
      <c r="X6" s="186" t="s">
        <v>112</v>
      </c>
      <c r="Y6" s="187"/>
      <c r="Z6" s="187"/>
      <c r="AA6" s="187"/>
      <c r="AB6" s="187"/>
      <c r="AC6" s="187"/>
      <c r="AD6" s="187"/>
      <c r="AE6" s="187"/>
      <c r="AF6" s="188"/>
      <c r="AG6" s="193" t="s">
        <v>94</v>
      </c>
    </row>
    <row r="7" spans="1:33" s="19" customFormat="1" ht="12" customHeight="1" x14ac:dyDescent="0.2">
      <c r="A7" s="163"/>
      <c r="B7" s="163"/>
      <c r="C7" s="166"/>
      <c r="D7" s="166"/>
      <c r="E7" s="171"/>
      <c r="F7" s="172"/>
      <c r="G7" s="173"/>
      <c r="H7" s="163"/>
      <c r="I7" s="163"/>
      <c r="J7" s="177"/>
      <c r="K7" s="177"/>
      <c r="L7" s="177"/>
      <c r="M7" s="163"/>
      <c r="N7" s="175"/>
      <c r="O7" s="175"/>
      <c r="P7" s="180"/>
      <c r="Q7" s="181"/>
      <c r="R7" s="166"/>
      <c r="S7" s="166"/>
      <c r="T7" s="166"/>
      <c r="U7" s="166"/>
      <c r="V7" s="175"/>
      <c r="W7" s="175"/>
      <c r="X7" s="189"/>
      <c r="Y7" s="190"/>
      <c r="Z7" s="190"/>
      <c r="AA7" s="190"/>
      <c r="AB7" s="190"/>
      <c r="AC7" s="190"/>
      <c r="AD7" s="190"/>
      <c r="AE7" s="190"/>
      <c r="AF7" s="191"/>
      <c r="AG7" s="194"/>
    </row>
    <row r="8" spans="1:33" s="19" customFormat="1" ht="26.25" customHeight="1" x14ac:dyDescent="0.2">
      <c r="A8" s="163"/>
      <c r="B8" s="163"/>
      <c r="C8" s="166"/>
      <c r="D8" s="166"/>
      <c r="E8" s="171"/>
      <c r="F8" s="172"/>
      <c r="G8" s="173"/>
      <c r="H8" s="163"/>
      <c r="I8" s="163"/>
      <c r="J8" s="177" t="s">
        <v>59</v>
      </c>
      <c r="K8" s="177" t="s">
        <v>60</v>
      </c>
      <c r="L8" s="177" t="s">
        <v>61</v>
      </c>
      <c r="M8" s="163"/>
      <c r="N8" s="175"/>
      <c r="O8" s="175"/>
      <c r="P8" s="182"/>
      <c r="Q8" s="183"/>
      <c r="R8" s="166"/>
      <c r="S8" s="166"/>
      <c r="T8" s="166"/>
      <c r="U8" s="166"/>
      <c r="V8" s="175"/>
      <c r="W8" s="175"/>
      <c r="X8" s="196" t="s">
        <v>8</v>
      </c>
      <c r="Y8" s="196" t="s">
        <v>9</v>
      </c>
      <c r="Z8" s="198" t="s">
        <v>155</v>
      </c>
      <c r="AA8" s="200" t="s">
        <v>88</v>
      </c>
      <c r="AB8" s="200" t="s">
        <v>113</v>
      </c>
      <c r="AC8" s="200" t="s">
        <v>100</v>
      </c>
      <c r="AD8" s="200" t="s">
        <v>90</v>
      </c>
      <c r="AE8" s="202" t="s">
        <v>91</v>
      </c>
      <c r="AF8" s="202"/>
      <c r="AG8" s="194"/>
    </row>
    <row r="9" spans="1:33" s="19" customFormat="1" ht="44.25" customHeight="1" x14ac:dyDescent="0.2">
      <c r="A9" s="164"/>
      <c r="B9" s="164"/>
      <c r="C9" s="167"/>
      <c r="D9" s="167"/>
      <c r="E9" s="26" t="s">
        <v>51</v>
      </c>
      <c r="F9" s="26" t="s">
        <v>52</v>
      </c>
      <c r="G9" s="26" t="s">
        <v>101</v>
      </c>
      <c r="H9" s="164"/>
      <c r="I9" s="164"/>
      <c r="J9" s="177"/>
      <c r="K9" s="177"/>
      <c r="L9" s="177"/>
      <c r="M9" s="164"/>
      <c r="N9" s="176"/>
      <c r="O9" s="176"/>
      <c r="P9" s="121" t="s">
        <v>61</v>
      </c>
      <c r="Q9" s="121" t="s">
        <v>78</v>
      </c>
      <c r="R9" s="167"/>
      <c r="S9" s="167"/>
      <c r="T9" s="167"/>
      <c r="U9" s="167"/>
      <c r="V9" s="176"/>
      <c r="W9" s="176"/>
      <c r="X9" s="197"/>
      <c r="Y9" s="197"/>
      <c r="Z9" s="199"/>
      <c r="AA9" s="201"/>
      <c r="AB9" s="201"/>
      <c r="AC9" s="201"/>
      <c r="AD9" s="201"/>
      <c r="AE9" s="123" t="s">
        <v>92</v>
      </c>
      <c r="AF9" s="122" t="s">
        <v>93</v>
      </c>
      <c r="AG9" s="195"/>
    </row>
    <row r="10" spans="1:33" ht="159.75" customHeight="1" x14ac:dyDescent="0.15">
      <c r="A10" s="30" t="s">
        <v>235</v>
      </c>
      <c r="C10" s="31" t="s">
        <v>236</v>
      </c>
      <c r="D10" s="54" t="s">
        <v>158</v>
      </c>
      <c r="E10" s="31" t="s">
        <v>227</v>
      </c>
      <c r="F10" s="31" t="s">
        <v>226</v>
      </c>
      <c r="G10" s="31" t="s">
        <v>225</v>
      </c>
      <c r="H10" s="31"/>
      <c r="I10" s="31"/>
      <c r="J10" s="31" t="s">
        <v>224</v>
      </c>
      <c r="K10" s="31" t="s">
        <v>233</v>
      </c>
      <c r="L10" s="31" t="s">
        <v>232</v>
      </c>
      <c r="M10" s="31" t="s">
        <v>231</v>
      </c>
      <c r="N10" s="32">
        <v>22000053</v>
      </c>
      <c r="O10" s="33" t="s">
        <v>17</v>
      </c>
      <c r="P10" s="32" t="s">
        <v>230</v>
      </c>
      <c r="Q10" s="32" t="s">
        <v>229</v>
      </c>
      <c r="R10" s="33" t="s">
        <v>68</v>
      </c>
      <c r="S10" s="34"/>
      <c r="T10" s="126" t="s">
        <v>228</v>
      </c>
      <c r="U10" s="32" t="s">
        <v>83</v>
      </c>
      <c r="V10" s="32" t="s">
        <v>28</v>
      </c>
      <c r="W10" s="32" t="s">
        <v>104</v>
      </c>
      <c r="X10" s="49">
        <v>199800</v>
      </c>
      <c r="Y10" s="52"/>
      <c r="Z10" s="52"/>
      <c r="AA10" s="49"/>
      <c r="AB10" s="49">
        <v>199800</v>
      </c>
      <c r="AC10" s="49"/>
      <c r="AD10" s="49"/>
      <c r="AE10" s="49"/>
      <c r="AF10" s="35"/>
      <c r="AG10" s="18"/>
    </row>
    <row r="11" spans="1:33" s="8" customFormat="1" ht="99.75" x14ac:dyDescent="0.15">
      <c r="A11" s="33" t="s">
        <v>240</v>
      </c>
      <c r="B11" s="31"/>
      <c r="C11" s="31"/>
      <c r="D11" s="54" t="s">
        <v>165</v>
      </c>
      <c r="E11" s="31" t="s">
        <v>227</v>
      </c>
      <c r="F11" s="31" t="s">
        <v>226</v>
      </c>
      <c r="G11" s="31" t="s">
        <v>225</v>
      </c>
      <c r="H11" s="31"/>
      <c r="I11" s="31"/>
      <c r="J11" s="31" t="s">
        <v>224</v>
      </c>
      <c r="K11" s="31" t="s">
        <v>223</v>
      </c>
      <c r="L11" s="31" t="s">
        <v>222</v>
      </c>
      <c r="M11" s="31" t="s">
        <v>221</v>
      </c>
      <c r="N11" s="32">
        <v>22000001</v>
      </c>
      <c r="O11" s="35" t="s">
        <v>15</v>
      </c>
      <c r="P11" s="32" t="s">
        <v>220</v>
      </c>
      <c r="Q11" s="32" t="s">
        <v>219</v>
      </c>
      <c r="R11" s="33" t="s">
        <v>68</v>
      </c>
      <c r="S11" s="34"/>
      <c r="T11" s="32" t="s">
        <v>218</v>
      </c>
      <c r="U11" s="32" t="s">
        <v>83</v>
      </c>
      <c r="V11" s="32" t="s">
        <v>32</v>
      </c>
      <c r="W11" s="32" t="s">
        <v>104</v>
      </c>
      <c r="X11" s="49">
        <v>910000</v>
      </c>
      <c r="Y11" s="52"/>
      <c r="Z11" s="52"/>
      <c r="AA11" s="49"/>
      <c r="AB11" s="49">
        <v>910000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4" t="s">
        <v>6</v>
      </c>
      <c r="U20" s="124"/>
      <c r="V20" s="124"/>
      <c r="W20" s="124"/>
      <c r="X20" s="53">
        <f t="shared" ref="X20:AE20" si="0">SUM(X10:X19)</f>
        <v>1109800</v>
      </c>
      <c r="Y20" s="50">
        <f t="shared" si="0"/>
        <v>0</v>
      </c>
      <c r="Z20" s="50">
        <f t="shared" si="0"/>
        <v>0</v>
      </c>
      <c r="AA20" s="50">
        <f t="shared" si="0"/>
        <v>0</v>
      </c>
      <c r="AB20" s="50">
        <f t="shared" si="0"/>
        <v>1109800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192"/>
      <c r="AA24" s="192"/>
      <c r="AB24" s="192"/>
      <c r="AC24" s="192"/>
      <c r="AD24" s="192"/>
      <c r="AE24" s="192"/>
      <c r="AF24" s="39"/>
      <c r="AG24" s="15"/>
    </row>
    <row r="25" spans="1:33" ht="14.25" x14ac:dyDescent="0.2">
      <c r="A25" s="184" t="s">
        <v>48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25"/>
      <c r="V25" s="25"/>
      <c r="W25" s="25"/>
      <c r="X25" s="25"/>
      <c r="Y25" s="25"/>
      <c r="Z25" s="185"/>
      <c r="AA25" s="185"/>
      <c r="AB25" s="185"/>
      <c r="AC25" s="185"/>
      <c r="AD25" s="185"/>
      <c r="AE25" s="185"/>
      <c r="AF25" s="120"/>
      <c r="AG25" s="14"/>
    </row>
    <row r="26" spans="1:33" ht="14.25" x14ac:dyDescent="0.2">
      <c r="A26" s="184" t="s">
        <v>56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184" t="s">
        <v>86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184" t="s">
        <v>87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184" t="s">
        <v>89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204"/>
      <c r="AE38" s="204"/>
      <c r="AF38" s="204"/>
      <c r="AG38" s="204"/>
      <c r="AH38" s="119"/>
      <c r="AI38" s="119"/>
      <c r="AJ38" s="119"/>
      <c r="AK38" s="119"/>
      <c r="AL38" s="119"/>
      <c r="AM38" s="119"/>
      <c r="AN38" s="119"/>
      <c r="AO38" s="119"/>
    </row>
    <row r="39" spans="20:44" ht="14.25" x14ac:dyDescent="0.2"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20:44" ht="14.25" x14ac:dyDescent="0.2"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20:44" ht="14.25" x14ac:dyDescent="0.2"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6" spans="20:44" ht="14.25" x14ac:dyDescent="0.2">
      <c r="Z46" s="192" t="s">
        <v>44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</sheetData>
  <protectedRanges>
    <protectedRange password="CF7A" sqref="N10:N19 P10:Q19" name="Intervallo1_3"/>
  </protectedRanges>
  <dataConsolidate/>
  <mergeCells count="48">
    <mergeCell ref="Z25:AE25"/>
    <mergeCell ref="R6:R9"/>
    <mergeCell ref="N6:N9"/>
    <mergeCell ref="O6:O9"/>
    <mergeCell ref="H6:H9"/>
    <mergeCell ref="Z24:AB24"/>
    <mergeCell ref="AC24:AE24"/>
    <mergeCell ref="AC8:AC9"/>
    <mergeCell ref="AD8:AD9"/>
    <mergeCell ref="X8:X9"/>
    <mergeCell ref="U6:U9"/>
    <mergeCell ref="A29:T29"/>
    <mergeCell ref="A26:T26"/>
    <mergeCell ref="S6:S9"/>
    <mergeCell ref="T6:T9"/>
    <mergeCell ref="C6:C9"/>
    <mergeCell ref="A27:T27"/>
    <mergeCell ref="J6:L7"/>
    <mergeCell ref="J8:J9"/>
    <mergeCell ref="K8:K9"/>
    <mergeCell ref="L8:L9"/>
    <mergeCell ref="M6:M9"/>
    <mergeCell ref="A6:A9"/>
    <mergeCell ref="B6:B9"/>
    <mergeCell ref="D6:D9"/>
    <mergeCell ref="A25:T25"/>
    <mergeCell ref="P6:Q8"/>
    <mergeCell ref="Z46:AR46"/>
    <mergeCell ref="AD38:AG38"/>
    <mergeCell ref="T39:AO39"/>
    <mergeCell ref="T40:AO40"/>
    <mergeCell ref="T41:AO41"/>
    <mergeCell ref="A4:AG4"/>
    <mergeCell ref="AG6:AG9"/>
    <mergeCell ref="A28:T28"/>
    <mergeCell ref="A1:AG1"/>
    <mergeCell ref="X6:AF7"/>
    <mergeCell ref="AE8:AF8"/>
    <mergeCell ref="E6:G8"/>
    <mergeCell ref="V6:V9"/>
    <mergeCell ref="W6:W9"/>
    <mergeCell ref="AB8:AB9"/>
    <mergeCell ref="A2:AG2"/>
    <mergeCell ref="A3:AG3"/>
    <mergeCell ref="Y8:Y9"/>
    <mergeCell ref="Z8:Z9"/>
    <mergeCell ref="AA8:AA9"/>
    <mergeCell ref="I6:I9"/>
  </mergeCells>
  <dataValidations count="1">
    <dataValidation allowBlank="1" showInputMessage="1" showErrorMessage="1" error="A cura della Direzione Centrale" sqref="A10:A19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2" fitToHeight="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Classificazione secondo Sistema CUP 33 - 003_x000a_">
          <x14:formula1>
            <xm:f>[1]Foglio1!#REF!</xm:f>
          </x14:formula1>
          <xm:sqref>S10:S19</xm:sqref>
        </x14:dataValidation>
        <x14:dataValidation type="list" allowBlank="1" showInputMessage="1" showErrorMessage="1">
          <x14:formula1>
            <xm:f>[1]Foglio1!#REF!</xm:f>
          </x14:formula1>
          <xm:sqref>H10:I19 O10:O19 R10:R19 U10:W19 AC10:AG19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70" zoomScaleNormal="160" zoomScaleSheetLayoutView="70" workbookViewId="0">
      <pane ySplit="9" topLeftCell="A10" activePane="bottomLeft" state="frozen"/>
      <selection pane="bottomLeft" activeCell="A20" sqref="A20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3" width="19.140625" style="6" customWidth="1"/>
    <col min="4" max="4" width="16.7109375" style="6" customWidth="1"/>
    <col min="5" max="5" width="13.28515625" style="6" bestFit="1" customWidth="1"/>
    <col min="6" max="6" width="10.7109375" style="6" customWidth="1"/>
    <col min="7" max="7" width="20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5" width="15.7109375" style="13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160" t="s">
        <v>200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5" x14ac:dyDescent="0.1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5" x14ac:dyDescent="0.15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5" x14ac:dyDescent="0.1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162" t="s">
        <v>47</v>
      </c>
      <c r="B6" s="162" t="s">
        <v>49</v>
      </c>
      <c r="C6" s="165" t="s">
        <v>53</v>
      </c>
      <c r="D6" s="165" t="s">
        <v>50</v>
      </c>
      <c r="E6" s="168" t="s">
        <v>54</v>
      </c>
      <c r="F6" s="169"/>
      <c r="G6" s="170"/>
      <c r="H6" s="162" t="s">
        <v>55</v>
      </c>
      <c r="I6" s="162" t="s">
        <v>57</v>
      </c>
      <c r="J6" s="177" t="s">
        <v>58</v>
      </c>
      <c r="K6" s="177"/>
      <c r="L6" s="177"/>
      <c r="M6" s="162" t="s">
        <v>114</v>
      </c>
      <c r="N6" s="174" t="s">
        <v>12</v>
      </c>
      <c r="O6" s="174" t="s">
        <v>13</v>
      </c>
      <c r="P6" s="178" t="s">
        <v>14</v>
      </c>
      <c r="Q6" s="179"/>
      <c r="R6" s="165" t="s">
        <v>79</v>
      </c>
      <c r="S6" s="165" t="s">
        <v>80</v>
      </c>
      <c r="T6" s="165" t="s">
        <v>81</v>
      </c>
      <c r="U6" s="165" t="s">
        <v>82</v>
      </c>
      <c r="V6" s="174" t="s">
        <v>23</v>
      </c>
      <c r="W6" s="174" t="s">
        <v>102</v>
      </c>
      <c r="X6" s="186" t="s">
        <v>112</v>
      </c>
      <c r="Y6" s="187"/>
      <c r="Z6" s="187"/>
      <c r="AA6" s="187"/>
      <c r="AB6" s="187"/>
      <c r="AC6" s="187"/>
      <c r="AD6" s="187"/>
      <c r="AE6" s="187"/>
      <c r="AF6" s="188"/>
      <c r="AG6" s="193" t="s">
        <v>94</v>
      </c>
    </row>
    <row r="7" spans="1:33" s="19" customFormat="1" ht="12" customHeight="1" x14ac:dyDescent="0.2">
      <c r="A7" s="163"/>
      <c r="B7" s="163"/>
      <c r="C7" s="166"/>
      <c r="D7" s="166"/>
      <c r="E7" s="171"/>
      <c r="F7" s="172"/>
      <c r="G7" s="173"/>
      <c r="H7" s="163"/>
      <c r="I7" s="163"/>
      <c r="J7" s="177"/>
      <c r="K7" s="177"/>
      <c r="L7" s="177"/>
      <c r="M7" s="163"/>
      <c r="N7" s="175"/>
      <c r="O7" s="175"/>
      <c r="P7" s="180"/>
      <c r="Q7" s="181"/>
      <c r="R7" s="166"/>
      <c r="S7" s="166"/>
      <c r="T7" s="166"/>
      <c r="U7" s="166"/>
      <c r="V7" s="175"/>
      <c r="W7" s="175"/>
      <c r="X7" s="189"/>
      <c r="Y7" s="190"/>
      <c r="Z7" s="190"/>
      <c r="AA7" s="190"/>
      <c r="AB7" s="190"/>
      <c r="AC7" s="190"/>
      <c r="AD7" s="190"/>
      <c r="AE7" s="190"/>
      <c r="AF7" s="191"/>
      <c r="AG7" s="194"/>
    </row>
    <row r="8" spans="1:33" s="19" customFormat="1" ht="26.25" customHeight="1" x14ac:dyDescent="0.2">
      <c r="A8" s="163"/>
      <c r="B8" s="163"/>
      <c r="C8" s="166"/>
      <c r="D8" s="166"/>
      <c r="E8" s="171"/>
      <c r="F8" s="172"/>
      <c r="G8" s="173"/>
      <c r="H8" s="163"/>
      <c r="I8" s="163"/>
      <c r="J8" s="177" t="s">
        <v>59</v>
      </c>
      <c r="K8" s="177" t="s">
        <v>60</v>
      </c>
      <c r="L8" s="177" t="s">
        <v>61</v>
      </c>
      <c r="M8" s="163"/>
      <c r="N8" s="175"/>
      <c r="O8" s="175"/>
      <c r="P8" s="182"/>
      <c r="Q8" s="183"/>
      <c r="R8" s="166"/>
      <c r="S8" s="166"/>
      <c r="T8" s="166"/>
      <c r="U8" s="166"/>
      <c r="V8" s="175"/>
      <c r="W8" s="175"/>
      <c r="X8" s="196" t="s">
        <v>8</v>
      </c>
      <c r="Y8" s="196" t="s">
        <v>9</v>
      </c>
      <c r="Z8" s="198" t="s">
        <v>155</v>
      </c>
      <c r="AA8" s="200" t="s">
        <v>88</v>
      </c>
      <c r="AB8" s="200" t="s">
        <v>113</v>
      </c>
      <c r="AC8" s="200" t="s">
        <v>100</v>
      </c>
      <c r="AD8" s="200" t="s">
        <v>90</v>
      </c>
      <c r="AE8" s="202" t="s">
        <v>91</v>
      </c>
      <c r="AF8" s="202"/>
      <c r="AG8" s="194"/>
    </row>
    <row r="9" spans="1:33" s="19" customFormat="1" ht="44.25" customHeight="1" x14ac:dyDescent="0.2">
      <c r="A9" s="164"/>
      <c r="B9" s="164"/>
      <c r="C9" s="167"/>
      <c r="D9" s="167"/>
      <c r="E9" s="26" t="s">
        <v>51</v>
      </c>
      <c r="F9" s="26" t="s">
        <v>52</v>
      </c>
      <c r="G9" s="26" t="s">
        <v>101</v>
      </c>
      <c r="H9" s="164"/>
      <c r="I9" s="164"/>
      <c r="J9" s="177"/>
      <c r="K9" s="177"/>
      <c r="L9" s="177"/>
      <c r="M9" s="164"/>
      <c r="N9" s="176"/>
      <c r="O9" s="176"/>
      <c r="P9" s="115" t="s">
        <v>61</v>
      </c>
      <c r="Q9" s="115" t="s">
        <v>78</v>
      </c>
      <c r="R9" s="167"/>
      <c r="S9" s="167"/>
      <c r="T9" s="167"/>
      <c r="U9" s="167"/>
      <c r="V9" s="176"/>
      <c r="W9" s="176"/>
      <c r="X9" s="197"/>
      <c r="Y9" s="197"/>
      <c r="Z9" s="199"/>
      <c r="AA9" s="201"/>
      <c r="AB9" s="201"/>
      <c r="AC9" s="201"/>
      <c r="AD9" s="201"/>
      <c r="AE9" s="116" t="s">
        <v>92</v>
      </c>
      <c r="AF9" s="117" t="s">
        <v>93</v>
      </c>
      <c r="AG9" s="195"/>
    </row>
    <row r="10" spans="1:33" ht="42.75" x14ac:dyDescent="0.15">
      <c r="A10" s="125" t="s">
        <v>216</v>
      </c>
      <c r="B10" s="54"/>
      <c r="C10" s="54" t="s">
        <v>217</v>
      </c>
      <c r="D10" s="54" t="s">
        <v>158</v>
      </c>
      <c r="E10" s="31" t="s">
        <v>201</v>
      </c>
      <c r="F10" s="31" t="s">
        <v>202</v>
      </c>
      <c r="G10" s="31" t="s">
        <v>203</v>
      </c>
      <c r="H10" s="31" t="s">
        <v>110</v>
      </c>
      <c r="I10" s="31" t="s">
        <v>110</v>
      </c>
      <c r="J10" s="31" t="s">
        <v>204</v>
      </c>
      <c r="K10" s="31" t="s">
        <v>205</v>
      </c>
      <c r="L10" s="31" t="s">
        <v>206</v>
      </c>
      <c r="M10" s="31" t="s">
        <v>207</v>
      </c>
      <c r="N10" s="32">
        <v>21200005</v>
      </c>
      <c r="O10" s="33" t="s">
        <v>17</v>
      </c>
      <c r="P10" s="32" t="s">
        <v>208</v>
      </c>
      <c r="Q10" s="32" t="s">
        <v>209</v>
      </c>
      <c r="R10" s="33" t="s">
        <v>75</v>
      </c>
      <c r="S10" s="34" t="s">
        <v>151</v>
      </c>
      <c r="T10" s="32" t="s">
        <v>210</v>
      </c>
      <c r="U10" s="32" t="s">
        <v>83</v>
      </c>
      <c r="V10" s="32" t="s">
        <v>28</v>
      </c>
      <c r="W10" s="32" t="s">
        <v>104</v>
      </c>
      <c r="X10" s="49">
        <v>400830.45</v>
      </c>
      <c r="Y10" s="52"/>
      <c r="Z10" s="52"/>
      <c r="AA10" s="49"/>
      <c r="AB10" s="49">
        <v>400830.45</v>
      </c>
      <c r="AC10" s="49"/>
      <c r="AD10" s="49"/>
      <c r="AE10" s="49"/>
      <c r="AF10" s="35"/>
      <c r="AG10" s="18"/>
    </row>
    <row r="11" spans="1:33" ht="32.1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14" t="s">
        <v>6</v>
      </c>
      <c r="U20" s="114"/>
      <c r="V20" s="114"/>
      <c r="W20" s="114"/>
      <c r="X20" s="53">
        <f>SUM(X10:X19)</f>
        <v>400830.45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400830.45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192"/>
      <c r="AA24" s="192"/>
      <c r="AB24" s="192"/>
      <c r="AC24" s="192"/>
      <c r="AD24" s="192"/>
      <c r="AE24" s="192"/>
      <c r="AF24" s="39"/>
      <c r="AG24" s="15"/>
    </row>
    <row r="25" spans="1:33" ht="14.25" x14ac:dyDescent="0.2">
      <c r="A25" s="184" t="s">
        <v>48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25"/>
      <c r="V25" s="25"/>
      <c r="W25" s="25"/>
      <c r="X25" s="25"/>
      <c r="Y25" s="25"/>
      <c r="Z25" s="185"/>
      <c r="AA25" s="185"/>
      <c r="AB25" s="185"/>
      <c r="AC25" s="185"/>
      <c r="AD25" s="185"/>
      <c r="AE25" s="185"/>
      <c r="AF25" s="118"/>
      <c r="AG25" s="14"/>
    </row>
    <row r="26" spans="1:33" ht="14.25" x14ac:dyDescent="0.2">
      <c r="A26" s="184" t="s">
        <v>56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184" t="s">
        <v>86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184" t="s">
        <v>87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184" t="s">
        <v>89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204"/>
      <c r="AE38" s="204"/>
      <c r="AF38" s="204"/>
      <c r="AG38" s="204"/>
      <c r="AH38" s="113"/>
      <c r="AI38" s="113"/>
      <c r="AJ38" s="113"/>
      <c r="AK38" s="113"/>
      <c r="AL38" s="113"/>
      <c r="AM38" s="113"/>
      <c r="AN38" s="113"/>
      <c r="AO38" s="113"/>
    </row>
    <row r="39" spans="20:44" ht="14.25" x14ac:dyDescent="0.2"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20:44" ht="14.25" x14ac:dyDescent="0.2"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20:44" ht="14.25" x14ac:dyDescent="0.2"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6" spans="20:44" ht="14.25" x14ac:dyDescent="0.2">
      <c r="Z46" s="192" t="s">
        <v>44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</sheetData>
  <protectedRanges>
    <protectedRange password="CF7A" sqref="N10:N19 P10:Q19" name="Intervallo1_3"/>
  </protectedRanges>
  <dataConsolidate/>
  <mergeCells count="48"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O6:O9"/>
    <mergeCell ref="P6:Q8"/>
    <mergeCell ref="A25:T25"/>
    <mergeCell ref="Z25:AE25"/>
    <mergeCell ref="X6:AF7"/>
    <mergeCell ref="Z24:AB24"/>
    <mergeCell ref="AC24:AE24"/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3" fitToHeight="0" orientation="landscape" r:id="rId1"/>
  <headerFooter>
    <oddFooter>&amp;CPagina &amp;P di &amp;P &amp;RSCHEDA 2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Normal="100" zoomScaleSheetLayoutView="100" workbookViewId="0">
      <selection activeCell="H8" sqref="H8:I8"/>
    </sheetView>
  </sheetViews>
  <sheetFormatPr defaultRowHeight="12.75" x14ac:dyDescent="0.2"/>
  <cols>
    <col min="3" max="3" width="30.7109375" customWidth="1"/>
    <col min="5" max="5" width="12.140625" customWidth="1"/>
    <col min="7" max="7" width="11.28515625" customWidth="1"/>
    <col min="8" max="8" width="9.28515625" customWidth="1"/>
    <col min="9" max="9" width="11.140625" customWidth="1"/>
    <col min="10" max="10" width="11.7109375" bestFit="1" customWidth="1"/>
    <col min="11" max="11" width="8.5703125" customWidth="1"/>
    <col min="12" max="12" width="2.5703125" customWidth="1"/>
  </cols>
  <sheetData>
    <row r="1" spans="1:12" ht="14.25" x14ac:dyDescent="0.2">
      <c r="A1" s="203" t="s">
        <v>152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3"/>
    </row>
    <row r="2" spans="1:12" ht="14.25" x14ac:dyDescent="0.2">
      <c r="A2" s="203" t="s">
        <v>11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3"/>
    </row>
    <row r="3" spans="1:12" ht="14.25" x14ac:dyDescent="0.2">
      <c r="A3" s="203" t="s">
        <v>37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3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2">
      <c r="A5" s="223" t="s">
        <v>0</v>
      </c>
      <c r="B5" s="223"/>
      <c r="C5" s="223"/>
      <c r="D5" s="222" t="s">
        <v>1</v>
      </c>
      <c r="E5" s="220"/>
      <c r="F5" s="220"/>
      <c r="G5" s="220"/>
      <c r="H5" s="220"/>
      <c r="I5" s="220"/>
      <c r="J5" s="220"/>
      <c r="K5" s="220"/>
      <c r="L5" s="4"/>
    </row>
    <row r="6" spans="1:12" x14ac:dyDescent="0.2">
      <c r="A6" s="223"/>
      <c r="B6" s="223"/>
      <c r="C6" s="223"/>
      <c r="D6" s="218" t="s">
        <v>7</v>
      </c>
      <c r="E6" s="219"/>
      <c r="F6" s="219" t="s">
        <v>10</v>
      </c>
      <c r="G6" s="219"/>
      <c r="H6" s="219" t="s">
        <v>154</v>
      </c>
      <c r="I6" s="219"/>
      <c r="J6" s="220" t="s">
        <v>2</v>
      </c>
      <c r="K6" s="220"/>
      <c r="L6" s="4"/>
    </row>
    <row r="7" spans="1:12" x14ac:dyDescent="0.2">
      <c r="A7" s="223"/>
      <c r="B7" s="223"/>
      <c r="C7" s="223"/>
      <c r="D7" s="218"/>
      <c r="E7" s="219"/>
      <c r="F7" s="219"/>
      <c r="G7" s="219"/>
      <c r="H7" s="219"/>
      <c r="I7" s="219"/>
      <c r="J7" s="220"/>
      <c r="K7" s="220"/>
      <c r="L7" s="4"/>
    </row>
    <row r="8" spans="1:12" ht="24.95" customHeight="1" x14ac:dyDescent="0.2">
      <c r="A8" s="207" t="s">
        <v>38</v>
      </c>
      <c r="B8" s="210"/>
      <c r="C8" s="211"/>
      <c r="D8" s="205">
        <v>0</v>
      </c>
      <c r="E8" s="221"/>
      <c r="F8" s="205">
        <v>0</v>
      </c>
      <c r="G8" s="206"/>
      <c r="H8" s="205">
        <v>0</v>
      </c>
      <c r="I8" s="221"/>
      <c r="J8" s="205">
        <f t="shared" ref="J8:J13" si="0">D8+F8+H8</f>
        <v>0</v>
      </c>
      <c r="K8" s="206"/>
      <c r="L8" s="2"/>
    </row>
    <row r="9" spans="1:12" ht="24.95" customHeight="1" x14ac:dyDescent="0.2">
      <c r="A9" s="207" t="s">
        <v>39</v>
      </c>
      <c r="B9" s="208"/>
      <c r="C9" s="209"/>
      <c r="D9" s="205">
        <v>0</v>
      </c>
      <c r="E9" s="206"/>
      <c r="F9" s="205">
        <v>0</v>
      </c>
      <c r="G9" s="206"/>
      <c r="H9" s="205">
        <v>0</v>
      </c>
      <c r="I9" s="206"/>
      <c r="J9" s="205">
        <f t="shared" si="0"/>
        <v>0</v>
      </c>
      <c r="K9" s="206"/>
      <c r="L9" s="2"/>
    </row>
    <row r="10" spans="1:12" ht="24.95" customHeight="1" x14ac:dyDescent="0.2">
      <c r="A10" s="207" t="s">
        <v>40</v>
      </c>
      <c r="B10" s="210"/>
      <c r="C10" s="211"/>
      <c r="D10" s="205">
        <v>0</v>
      </c>
      <c r="E10" s="206"/>
      <c r="F10" s="205">
        <v>0</v>
      </c>
      <c r="G10" s="206"/>
      <c r="H10" s="205">
        <v>0</v>
      </c>
      <c r="I10" s="206"/>
      <c r="J10" s="205">
        <f t="shared" si="0"/>
        <v>0</v>
      </c>
      <c r="K10" s="206"/>
      <c r="L10" s="2"/>
    </row>
    <row r="11" spans="1:12" ht="24.95" customHeight="1" x14ac:dyDescent="0.2">
      <c r="A11" s="207" t="s">
        <v>3</v>
      </c>
      <c r="B11" s="210"/>
      <c r="C11" s="211"/>
      <c r="D11" s="205">
        <v>0</v>
      </c>
      <c r="E11" s="206"/>
      <c r="F11" s="205">
        <v>0</v>
      </c>
      <c r="G11" s="206"/>
      <c r="H11" s="205">
        <v>0</v>
      </c>
      <c r="I11" s="206"/>
      <c r="J11" s="205">
        <f t="shared" si="0"/>
        <v>0</v>
      </c>
      <c r="K11" s="206"/>
      <c r="L11" s="2"/>
    </row>
    <row r="12" spans="1:12" ht="24.95" customHeight="1" x14ac:dyDescent="0.2">
      <c r="A12" s="207" t="s">
        <v>41</v>
      </c>
      <c r="B12" s="210"/>
      <c r="C12" s="211"/>
      <c r="D12" s="205">
        <v>0</v>
      </c>
      <c r="E12" s="206"/>
      <c r="F12" s="205">
        <v>0</v>
      </c>
      <c r="G12" s="206"/>
      <c r="H12" s="205">
        <v>0</v>
      </c>
      <c r="I12" s="206"/>
      <c r="J12" s="205">
        <v>0</v>
      </c>
      <c r="K12" s="206"/>
      <c r="L12" s="2"/>
    </row>
    <row r="13" spans="1:12" ht="24.95" customHeight="1" x14ac:dyDescent="0.2">
      <c r="A13" s="207" t="s">
        <v>42</v>
      </c>
      <c r="B13" s="210"/>
      <c r="C13" s="211"/>
      <c r="D13" s="205">
        <v>0</v>
      </c>
      <c r="E13" s="206"/>
      <c r="F13" s="205">
        <v>0</v>
      </c>
      <c r="G13" s="206"/>
      <c r="H13" s="205">
        <v>0</v>
      </c>
      <c r="I13" s="206"/>
      <c r="J13" s="205">
        <f t="shared" si="0"/>
        <v>0</v>
      </c>
      <c r="K13" s="206"/>
      <c r="L13" s="2"/>
    </row>
    <row r="14" spans="1:12" ht="24.95" customHeight="1" x14ac:dyDescent="0.2">
      <c r="A14" s="207" t="s">
        <v>43</v>
      </c>
      <c r="B14" s="210"/>
      <c r="C14" s="211"/>
      <c r="D14" s="205">
        <v>0</v>
      </c>
      <c r="E14" s="206"/>
      <c r="F14" s="205">
        <v>0</v>
      </c>
      <c r="G14" s="206"/>
      <c r="H14" s="205">
        <v>0</v>
      </c>
      <c r="I14" s="206"/>
      <c r="J14" s="205">
        <f t="shared" ref="J14" si="1">D14+F14+H14</f>
        <v>0</v>
      </c>
      <c r="K14" s="206"/>
      <c r="L14" s="2"/>
    </row>
    <row r="15" spans="1:12" ht="24.95" customHeight="1" x14ac:dyDescent="0.2">
      <c r="A15" s="215" t="s">
        <v>4</v>
      </c>
      <c r="B15" s="216"/>
      <c r="C15" s="217"/>
      <c r="D15" s="205">
        <f>SUM(D8:E14)</f>
        <v>0</v>
      </c>
      <c r="E15" s="206"/>
      <c r="F15" s="205">
        <f t="shared" ref="F15" si="2">SUM(F8:G14)</f>
        <v>0</v>
      </c>
      <c r="G15" s="206"/>
      <c r="H15" s="205">
        <f t="shared" ref="H15" si="3">SUM(H8:I14)</f>
        <v>0</v>
      </c>
      <c r="I15" s="206"/>
      <c r="J15" s="205">
        <f t="shared" ref="J15" si="4">SUM(J8:K14)</f>
        <v>0</v>
      </c>
      <c r="K15" s="206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13" t="s">
        <v>5</v>
      </c>
      <c r="I18" s="213"/>
      <c r="J18" s="213"/>
      <c r="K18" s="2"/>
      <c r="L18" s="2"/>
    </row>
    <row r="19" spans="1:12" x14ac:dyDescent="0.2">
      <c r="H19" s="214"/>
      <c r="I19" s="214"/>
      <c r="J19" s="214"/>
    </row>
    <row r="21" spans="1:12" x14ac:dyDescent="0.2">
      <c r="A21" s="212"/>
      <c r="B21" s="212"/>
      <c r="C21" s="212"/>
    </row>
    <row r="23" spans="1:12" x14ac:dyDescent="0.2">
      <c r="C23" s="1"/>
    </row>
    <row r="27" spans="1:12" x14ac:dyDescent="0.2">
      <c r="J27" s="1"/>
    </row>
  </sheetData>
  <mergeCells count="52">
    <mergeCell ref="D5:K5"/>
    <mergeCell ref="F8:G8"/>
    <mergeCell ref="H8:I8"/>
    <mergeCell ref="A1:K1"/>
    <mergeCell ref="J8:K8"/>
    <mergeCell ref="A2:K2"/>
    <mergeCell ref="A3:K3"/>
    <mergeCell ref="A5:C7"/>
    <mergeCell ref="A8:C8"/>
    <mergeCell ref="J9:K9"/>
    <mergeCell ref="D6:E7"/>
    <mergeCell ref="F6:G7"/>
    <mergeCell ref="H6:I7"/>
    <mergeCell ref="J6:K7"/>
    <mergeCell ref="H9:I9"/>
    <mergeCell ref="D8:E8"/>
    <mergeCell ref="A21:C21"/>
    <mergeCell ref="D12:E12"/>
    <mergeCell ref="H18:J18"/>
    <mergeCell ref="H19:J19"/>
    <mergeCell ref="J13:K13"/>
    <mergeCell ref="A15:C15"/>
    <mergeCell ref="D13:E13"/>
    <mergeCell ref="J12:K12"/>
    <mergeCell ref="H15:I15"/>
    <mergeCell ref="A12:C12"/>
    <mergeCell ref="A14:C14"/>
    <mergeCell ref="D14:E14"/>
    <mergeCell ref="F14:G14"/>
    <mergeCell ref="H14:I14"/>
    <mergeCell ref="J14:K14"/>
    <mergeCell ref="A13:C13"/>
    <mergeCell ref="A9:C9"/>
    <mergeCell ref="A10:C10"/>
    <mergeCell ref="D11:E11"/>
    <mergeCell ref="A11:C11"/>
    <mergeCell ref="F11:G11"/>
    <mergeCell ref="F10:G10"/>
    <mergeCell ref="F9:G9"/>
    <mergeCell ref="D9:E9"/>
    <mergeCell ref="D10:E10"/>
    <mergeCell ref="J15:K15"/>
    <mergeCell ref="D15:E15"/>
    <mergeCell ref="F15:G15"/>
    <mergeCell ref="F13:G13"/>
    <mergeCell ref="F12:G12"/>
    <mergeCell ref="J10:K10"/>
    <mergeCell ref="J11:K11"/>
    <mergeCell ref="H10:I10"/>
    <mergeCell ref="H11:I11"/>
    <mergeCell ref="H13:I13"/>
    <mergeCell ref="H12:I12"/>
  </mergeCells>
  <phoneticPr fontId="0" type="noConversion"/>
  <printOptions horizontalCentered="1"/>
  <pageMargins left="0.23622047244094491" right="0.23622047244094491" top="0.74803149606299213" bottom="0.74803149606299213" header="0.51181102362204722" footer="0.31496062992125984"/>
  <pageSetup paperSize="9" fitToHeight="0" orientation="landscape" r:id="rId1"/>
  <headerFooter alignWithMargins="0">
    <oddFooter>&amp;CPagina &amp;P di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15</vt:i4>
      </vt:variant>
    </vt:vector>
  </HeadingPairs>
  <TitlesOfParts>
    <vt:vector size="26" baseType="lpstr">
      <vt:lpstr>Riepilogo PTL</vt:lpstr>
      <vt:lpstr>Proprietà AdE</vt:lpstr>
      <vt:lpstr>Immobili NON di proprietà AdE</vt:lpstr>
      <vt:lpstr>PTL_CALABRIA</vt:lpstr>
      <vt:lpstr>PTL_CAMPANIA</vt:lpstr>
      <vt:lpstr>PTL_EMILIA ROMAGNA</vt:lpstr>
      <vt:lpstr>PTL_SICILIA</vt:lpstr>
      <vt:lpstr>PTL_UMBRIA</vt:lpstr>
      <vt:lpstr>SCHEDA_A</vt:lpstr>
      <vt:lpstr>PTL_REGIONE</vt:lpstr>
      <vt:lpstr>Foglio1</vt:lpstr>
      <vt:lpstr>'Immobili NON di proprietà AdE'!Area_stampa</vt:lpstr>
      <vt:lpstr>'Proprietà AdE'!Area_stampa</vt:lpstr>
      <vt:lpstr>PTL_CALABRIA!Area_stampa</vt:lpstr>
      <vt:lpstr>PTL_CAMPANIA!Area_stampa</vt:lpstr>
      <vt:lpstr>'PTL_EMILIA ROMAGNA'!Area_stampa</vt:lpstr>
      <vt:lpstr>PTL_REGIONE!Area_stampa</vt:lpstr>
      <vt:lpstr>PTL_SICILIA!Area_stampa</vt:lpstr>
      <vt:lpstr>PTL_UMBRIA!Area_stampa</vt:lpstr>
      <vt:lpstr>'Riepilogo PTL'!Area_stampa</vt:lpstr>
      <vt:lpstr>PTL_CALABRIA!Titoli_stampa</vt:lpstr>
      <vt:lpstr>PTL_CAMPANIA!Titoli_stampa</vt:lpstr>
      <vt:lpstr>'PTL_EMILIA ROMAGNA'!Titoli_stampa</vt:lpstr>
      <vt:lpstr>PTL_REGIONE!Titoli_stampa</vt:lpstr>
      <vt:lpstr>PTL_SICILIA!Titoli_stampa</vt:lpstr>
      <vt:lpstr>PTL_UMBRIA!Titoli_stampa</vt:lpstr>
    </vt:vector>
  </TitlesOfParts>
  <Company>I.N.R.C.A.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I.N.R.C.A.</dc:creator>
  <cp:lastModifiedBy>MERRA SALVATORE</cp:lastModifiedBy>
  <cp:lastPrinted>2019-12-10T14:55:21Z</cp:lastPrinted>
  <dcterms:created xsi:type="dcterms:W3CDTF">2001-11-22T08:18:39Z</dcterms:created>
  <dcterms:modified xsi:type="dcterms:W3CDTF">2020-08-18T14:11:04Z</dcterms:modified>
</cp:coreProperties>
</file>