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6795" tabRatio="599" activeTab="21"/>
  </bookViews>
  <sheets>
    <sheet name="RiepilogoTOTLavoriAdE" sheetId="19" r:id="rId1"/>
    <sheet name="Abruzzo" sheetId="21" state="hidden" r:id="rId2"/>
    <sheet name="Basilicata" sheetId="22" state="hidden" r:id="rId3"/>
    <sheet name="Bolzano" sheetId="20" state="hidden" r:id="rId4"/>
    <sheet name="Calabria" sheetId="12" r:id="rId5"/>
    <sheet name="Campania" sheetId="18" r:id="rId6"/>
    <sheet name="Emilia_romagna" sheetId="13" r:id="rId7"/>
    <sheet name="Friuli_VG" sheetId="24" state="hidden" r:id="rId8"/>
    <sheet name="Lazio" sheetId="25" state="hidden" r:id="rId9"/>
    <sheet name="Liguria" sheetId="23" state="hidden" r:id="rId10"/>
    <sheet name="Lombardia" sheetId="14" state="hidden" r:id="rId11"/>
    <sheet name="Marche" sheetId="26" state="hidden" r:id="rId12"/>
    <sheet name="Molise" sheetId="30" state="hidden" r:id="rId13"/>
    <sheet name="Piemonte" sheetId="27" r:id="rId14"/>
    <sheet name="Puglia" sheetId="28" state="hidden" r:id="rId15"/>
    <sheet name="Sardegna" sheetId="29" state="hidden" r:id="rId16"/>
    <sheet name="Sicilia" sheetId="17" r:id="rId17"/>
    <sheet name="Toscana" sheetId="31" state="hidden" r:id="rId18"/>
    <sheet name="Trento" sheetId="35" state="hidden" r:id="rId19"/>
    <sheet name="Umbria" sheetId="15" state="hidden" r:id="rId20"/>
    <sheet name="Valdaosta" sheetId="32" state="hidden" r:id="rId21"/>
    <sheet name="Veneto" sheetId="33" r:id="rId22"/>
    <sheet name="Dir_Centrali" sheetId="34" state="hidden" r:id="rId23"/>
    <sheet name="Foglio1" sheetId="10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Abruzzo!$A$1:$T$33</definedName>
    <definedName name="_xlnm.Print_Area" localSheetId="2">Basilicata!$A$1:$T$33</definedName>
    <definedName name="_xlnm.Print_Area" localSheetId="3">Bolzano!$A$1:$T$33</definedName>
    <definedName name="_xlnm.Print_Area" localSheetId="4">Calabria!$A$1:$T$33</definedName>
    <definedName name="_xlnm.Print_Area" localSheetId="5">Campania!$A$1:$T$33</definedName>
    <definedName name="_xlnm.Print_Area" localSheetId="22">Dir_Centrali!$A$1:$T$33</definedName>
    <definedName name="_xlnm.Print_Area" localSheetId="6">Emilia_romagna!$A$1:$T$33</definedName>
    <definedName name="_xlnm.Print_Area" localSheetId="7">Friuli_VG!$A$1:$T$33</definedName>
    <definedName name="_xlnm.Print_Area" localSheetId="8">Lazio!$A$1:$T$33</definedName>
    <definedName name="_xlnm.Print_Area" localSheetId="9">Liguria!$A$1:$T$33</definedName>
    <definedName name="_xlnm.Print_Area" localSheetId="10">Lombardia!$A$1:$T$21</definedName>
    <definedName name="_xlnm.Print_Area" localSheetId="11">Marche!$A$1:$T$33</definedName>
    <definedName name="_xlnm.Print_Area" localSheetId="12">Molise!$A$1:$T$33</definedName>
    <definedName name="_xlnm.Print_Area" localSheetId="13">Piemonte!$A$1:$T$33</definedName>
    <definedName name="_xlnm.Print_Area" localSheetId="14">Puglia!$A$1:$T$33</definedName>
    <definedName name="_xlnm.Print_Area" localSheetId="0">RiepilogoTOTLavoriAdE!$A$1:$F$34</definedName>
    <definedName name="_xlnm.Print_Area" localSheetId="15">Sardegna!$A$1:$T$33</definedName>
    <definedName name="_xlnm.Print_Area" localSheetId="16">Sicilia!$A$1:$T$33</definedName>
    <definedName name="_xlnm.Print_Area" localSheetId="17">Toscana!$A$1:$T$33</definedName>
    <definedName name="_xlnm.Print_Area" localSheetId="18">Trento!$A$1:$T$33</definedName>
    <definedName name="_xlnm.Print_Area" localSheetId="19">Umbria!$A$1:$T$33</definedName>
    <definedName name="_xlnm.Print_Area" localSheetId="20">Valdaosta!$A$1:$T$33</definedName>
    <definedName name="_xlnm.Print_Area" localSheetId="21">Veneto!$A$1:$T$33</definedName>
    <definedName name="_xlnm.Print_Titles" localSheetId="1">Abruzzo!$2:$8</definedName>
    <definedName name="_xlnm.Print_Titles" localSheetId="2">Basilicata!$2:$8</definedName>
    <definedName name="_xlnm.Print_Titles" localSheetId="3">Bolzano!$2:$8</definedName>
    <definedName name="_xlnm.Print_Titles" localSheetId="4">Calabria!$2:$8</definedName>
    <definedName name="_xlnm.Print_Titles" localSheetId="5">Campania!$2:$8</definedName>
    <definedName name="_xlnm.Print_Titles" localSheetId="22">Dir_Centrali!$2:$8</definedName>
    <definedName name="_xlnm.Print_Titles" localSheetId="6">Emilia_romagna!$2:$8</definedName>
    <definedName name="_xlnm.Print_Titles" localSheetId="7">Friuli_VG!$2:$8</definedName>
    <definedName name="_xlnm.Print_Titles" localSheetId="8">Lazio!$2:$8</definedName>
    <definedName name="_xlnm.Print_Titles" localSheetId="9">Liguria!$2:$8</definedName>
    <definedName name="_xlnm.Print_Titles" localSheetId="10">Lombardia!$2:$8</definedName>
    <definedName name="_xlnm.Print_Titles" localSheetId="11">Marche!$2:$8</definedName>
    <definedName name="_xlnm.Print_Titles" localSheetId="12">Molise!$2:$8</definedName>
    <definedName name="_xlnm.Print_Titles" localSheetId="13">Piemonte!$2:$8</definedName>
    <definedName name="_xlnm.Print_Titles" localSheetId="14">Puglia!$2:$8</definedName>
    <definedName name="_xlnm.Print_Titles" localSheetId="15">Sardegna!$2:$8</definedName>
    <definedName name="_xlnm.Print_Titles" localSheetId="16">Sicilia!$2:$8</definedName>
    <definedName name="_xlnm.Print_Titles" localSheetId="17">Toscana!$2:$8</definedName>
    <definedName name="_xlnm.Print_Titles" localSheetId="18">Trento!$2:$8</definedName>
    <definedName name="_xlnm.Print_Titles" localSheetId="19">Umbria!$2:$8</definedName>
    <definedName name="_xlnm.Print_Titles" localSheetId="20">Valdaosta!$2:$8</definedName>
    <definedName name="_xlnm.Print_Titles" localSheetId="21">Veneto!$2:$8</definedName>
  </definedNames>
  <calcPr calcId="145621"/>
</workbook>
</file>

<file path=xl/calcChain.xml><?xml version="1.0" encoding="utf-8"?>
<calcChain xmlns="http://schemas.openxmlformats.org/spreadsheetml/2006/main">
  <c r="K12" i="17" l="1"/>
  <c r="K10" i="27" l="1"/>
  <c r="F30" i="19" l="1"/>
  <c r="E30" i="19"/>
  <c r="D30" i="19"/>
  <c r="C30" i="19"/>
  <c r="F31" i="19"/>
  <c r="E31" i="19"/>
  <c r="D31" i="19"/>
  <c r="C3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2" i="19"/>
  <c r="J23" i="12"/>
  <c r="J23" i="29" l="1"/>
  <c r="J23" i="31"/>
  <c r="J23" i="35"/>
  <c r="J23" i="32"/>
  <c r="J23" i="33"/>
  <c r="J23" i="34"/>
  <c r="J23" i="28"/>
  <c r="J23" i="30"/>
  <c r="J23" i="26"/>
  <c r="J23" i="23"/>
  <c r="J23" i="25"/>
  <c r="J23" i="24"/>
  <c r="J23" i="20"/>
  <c r="J23" i="22"/>
  <c r="J23" i="21"/>
  <c r="B40" i="19"/>
  <c r="B39" i="19"/>
  <c r="J23" i="15" l="1"/>
  <c r="J20" i="17" l="1"/>
  <c r="J23" i="27" l="1"/>
  <c r="J23" i="13" l="1"/>
  <c r="E32" i="19" l="1"/>
  <c r="D32" i="19"/>
  <c r="C32" i="19"/>
  <c r="E29" i="19"/>
  <c r="D29" i="19"/>
  <c r="C29" i="19"/>
  <c r="E28" i="19"/>
  <c r="D28" i="19"/>
  <c r="C28" i="19"/>
  <c r="E27" i="19"/>
  <c r="D27" i="19"/>
  <c r="C27" i="19"/>
  <c r="E26" i="19"/>
  <c r="D26" i="19"/>
  <c r="C26" i="19"/>
  <c r="E25" i="19"/>
  <c r="D25" i="19"/>
  <c r="C25" i="19"/>
  <c r="E24" i="19"/>
  <c r="D24" i="19"/>
  <c r="C24" i="19"/>
  <c r="E23" i="19"/>
  <c r="D23" i="19"/>
  <c r="C23" i="19"/>
  <c r="E22" i="19"/>
  <c r="D22" i="19"/>
  <c r="C22" i="19"/>
  <c r="E21" i="19"/>
  <c r="D21" i="19"/>
  <c r="C21" i="19"/>
  <c r="E20" i="19"/>
  <c r="D20" i="19"/>
  <c r="C20" i="19"/>
  <c r="E19" i="19"/>
  <c r="D19" i="19"/>
  <c r="C19" i="19"/>
  <c r="E18" i="19"/>
  <c r="D18" i="19"/>
  <c r="C18" i="19"/>
  <c r="E17" i="19"/>
  <c r="D17" i="19"/>
  <c r="C17" i="19"/>
  <c r="E16" i="19"/>
  <c r="D16" i="19"/>
  <c r="C16" i="19"/>
  <c r="E15" i="19"/>
  <c r="D15" i="19"/>
  <c r="C15" i="19"/>
  <c r="E12" i="19"/>
  <c r="D12" i="19"/>
  <c r="C12" i="19"/>
  <c r="F11" i="19"/>
  <c r="E11" i="19"/>
  <c r="D11" i="19"/>
  <c r="C11" i="19"/>
  <c r="E13" i="19"/>
  <c r="E14" i="19"/>
  <c r="D13" i="19"/>
  <c r="C13" i="19"/>
  <c r="D14" i="19"/>
  <c r="B30" i="19" l="1"/>
  <c r="B15" i="19"/>
  <c r="B11" i="19"/>
  <c r="B12" i="19"/>
  <c r="B17" i="19"/>
  <c r="B24" i="19"/>
  <c r="B25" i="19"/>
  <c r="B28" i="19"/>
  <c r="B31" i="19"/>
  <c r="B32" i="19"/>
  <c r="B19" i="19"/>
  <c r="B21" i="19"/>
  <c r="B23" i="19"/>
  <c r="B27" i="19"/>
  <c r="B16" i="19"/>
  <c r="B18" i="19"/>
  <c r="B20" i="19"/>
  <c r="B22" i="19"/>
  <c r="B26" i="19"/>
  <c r="B29" i="19"/>
  <c r="B13" i="19"/>
  <c r="C14" i="19"/>
  <c r="B14" i="19" l="1"/>
  <c r="C34" i="19" l="1"/>
  <c r="D34" i="19" l="1"/>
  <c r="E34" i="19"/>
  <c r="J11" i="14" l="1"/>
  <c r="F34" i="19" l="1"/>
  <c r="B34" i="19" s="1"/>
  <c r="B36" i="19" s="1"/>
  <c r="B42" i="19" l="1"/>
</calcChain>
</file>

<file path=xl/comments1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0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>A cura della Direzione Centrale</t>
        </r>
      </text>
    </comment>
  </commentList>
</comments>
</file>

<file path=xl/comments11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2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3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4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5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6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7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8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19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2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20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21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22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3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4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5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6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7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8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comments9.xml><?xml version="1.0" encoding="utf-8"?>
<comments xmlns="http://schemas.openxmlformats.org/spreadsheetml/2006/main">
  <authors>
    <author>MERRA SALVATORE</author>
  </authors>
  <commentList>
    <comment ref="A1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6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8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A cura della Direzione Centrale
</t>
        </r>
      </text>
    </comment>
  </commentList>
</comments>
</file>

<file path=xl/sharedStrings.xml><?xml version="1.0" encoding="utf-8"?>
<sst xmlns="http://schemas.openxmlformats.org/spreadsheetml/2006/main" count="974" uniqueCount="248">
  <si>
    <t>TOTALE</t>
  </si>
  <si>
    <t>DESCRIZIONE INTERVENTO</t>
  </si>
  <si>
    <t>RESPONSABILE DEL PROCEDIMENTO</t>
  </si>
  <si>
    <t>Cognome</t>
  </si>
  <si>
    <t>Nome</t>
  </si>
  <si>
    <t>CUP</t>
  </si>
  <si>
    <t>Ottimizzazione spazi uso ufficio</t>
  </si>
  <si>
    <t>Miglioramento ambiente di lavoro / benessere organizzativo</t>
  </si>
  <si>
    <t>Ottimizzazione archivi</t>
  </si>
  <si>
    <t>Contenimento costi / Efficientamento energetico</t>
  </si>
  <si>
    <t>Conservazione immobile</t>
  </si>
  <si>
    <t>Completamento dell'opera</t>
  </si>
  <si>
    <t>Qualità ambientale / Bonifiche</t>
  </si>
  <si>
    <t>Adeguamento ai sensi del D. Lgs. n. 42/2004</t>
  </si>
  <si>
    <t>Adeguamento ai sensi del D. Lgs. n. 81/08</t>
  </si>
  <si>
    <t>Attuazione "contratti energia" (ex D.P.R. 412/93 e D. Lgs. n. 115/08)</t>
  </si>
  <si>
    <t>FINALITA' SECONDO LINEE GUIDA MU</t>
  </si>
  <si>
    <t>Studio di fattibilità</t>
  </si>
  <si>
    <t>Progetto preliminare</t>
  </si>
  <si>
    <t>Progetto definitivo</t>
  </si>
  <si>
    <t>Progetto esecutivo</t>
  </si>
  <si>
    <t>Stima dei costi</t>
  </si>
  <si>
    <t>CODICE IMMOBILE</t>
  </si>
  <si>
    <t>TITOLARITA' GIURIDICA</t>
  </si>
  <si>
    <t>Demaniale</t>
  </si>
  <si>
    <t>LP</t>
  </si>
  <si>
    <t>FIP</t>
  </si>
  <si>
    <t>FIP - Ceduto</t>
  </si>
  <si>
    <t>FP 1</t>
  </si>
  <si>
    <t>FP 1 - Ceduto</t>
  </si>
  <si>
    <t>Proprietà AdE</t>
  </si>
  <si>
    <t>Comodato Uso Gratuito</t>
  </si>
  <si>
    <t>DESCRIZIONE IMMOBILE</t>
  </si>
  <si>
    <t>COMPETENZA MANUTENTORE UNICO</t>
  </si>
  <si>
    <t>COMPETENZA AGENZIA DELLE ENTRATE</t>
  </si>
  <si>
    <t>Verifica vincoli ambientali</t>
  </si>
  <si>
    <t>SCHEDA E:  PROGRAMMA TRIENNALE DELLE OPERE PUBBLICHE 2019-2021</t>
  </si>
  <si>
    <t xml:space="preserve">DELL'AGENZIA DELLE ENTRATE </t>
  </si>
  <si>
    <t>INTERVENTI RICOMPRESI NELL'ELENCO ANNUALE 2019</t>
  </si>
  <si>
    <t>Ristrutturazione edilizia</t>
  </si>
  <si>
    <t>Nuova Costruzione</t>
  </si>
  <si>
    <t>Manutenzione Ordinaria</t>
  </si>
  <si>
    <t>Manutenzione Straordinaria</t>
  </si>
  <si>
    <t>Restauro e risanamento conservativo</t>
  </si>
  <si>
    <t>Livello di priorità</t>
  </si>
  <si>
    <t>Conformità Urbanistica</t>
  </si>
  <si>
    <t xml:space="preserve">LIVELLO DI PROGETTAZIONE </t>
  </si>
  <si>
    <t xml:space="preserve">Finalità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</si>
  <si>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</si>
  <si>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</si>
  <si>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</si>
  <si>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</si>
  <si>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</si>
  <si>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</si>
  <si>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</si>
  <si>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</si>
  <si>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</si>
  <si>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Progetto di fattibilità tecnico economica:"documento finale"</t>
  </si>
  <si>
    <t>Progetto di fattibilità tecnico economica:"documento di fattibilità delle alternative progettuali"</t>
  </si>
  <si>
    <r>
      <t xml:space="preserve">Importo annualita' </t>
    </r>
    <r>
      <rPr>
        <sz val="9"/>
        <rFont val="Tahoma"/>
        <family val="2"/>
      </rPr>
      <t>(Quadro Economico)</t>
    </r>
  </si>
  <si>
    <r>
      <rPr>
        <b/>
        <sz val="9"/>
        <rFont val="Tahoma"/>
        <family val="2"/>
      </rPr>
      <t>IMPORTO</t>
    </r>
    <r>
      <rPr>
        <sz val="9"/>
        <rFont val="Tahoma"/>
        <family val="2"/>
      </rPr>
      <t xml:space="preserve"> totale </t>
    </r>
    <r>
      <rPr>
        <b/>
        <sz val="9"/>
        <rFont val="Tahoma"/>
        <family val="2"/>
      </rPr>
      <t>INTERVENTO</t>
    </r>
    <r>
      <rPr>
        <sz val="9"/>
        <rFont val="Tahoma"/>
        <family val="2"/>
      </rPr>
      <t xml:space="preserve"> (Quadro economico)</t>
    </r>
  </si>
  <si>
    <t>CENTRALE DI COMMITTENZA O SOGGETTO AGGREGATORE AL QUALE SI INTENDE DELEGARE LA PROCEDURA DI AFFIDAMENTO</t>
  </si>
  <si>
    <t>codice AUSA</t>
  </si>
  <si>
    <t>denominazione</t>
  </si>
  <si>
    <t>Comune</t>
  </si>
  <si>
    <t>Indirizzo</t>
  </si>
  <si>
    <t>1. Priorità massima</t>
  </si>
  <si>
    <t>2. Priorità media</t>
  </si>
  <si>
    <t>3. Priorità minima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</si>
  <si>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</si>
  <si>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</si>
  <si>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</si>
  <si>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</si>
  <si>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</si>
  <si>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 xml:space="preserve">Intervento aggiunto o variato a seguito di modifica programma </t>
  </si>
  <si>
    <t>DEFINIZIONE INTERVENTO EDILIZIO</t>
  </si>
  <si>
    <t>si</t>
  </si>
  <si>
    <t>no</t>
  </si>
  <si>
    <t xml:space="preserve">CODICE UNICO INTERVENTO - CUI </t>
  </si>
  <si>
    <t>Adeguamenti diversi da D.Lgs 81/2008 e D.Lgs 42/2004</t>
  </si>
  <si>
    <t>20900013</t>
  </si>
  <si>
    <t>Forlì</t>
  </si>
  <si>
    <t>Corso Mazzini, 17</t>
  </si>
  <si>
    <t>0000243967</t>
  </si>
  <si>
    <t>Ministero delle Infrastrutture e dei Trasporti - Provveditorato Interregionale alle Opere Pubbliche per la Sicilia e Calabria di Palermo</t>
  </si>
  <si>
    <t>Napoli</t>
  </si>
  <si>
    <t>DIR. REG. DELLA CAMPANIA + DIR. PROV. I DI NAPOLI + UFF. TERR. NAPOLI 1 + UFF. PROV. NAPOLI - SPI NA3</t>
  </si>
  <si>
    <t>Leone</t>
  </si>
  <si>
    <t>Giovanni</t>
  </si>
  <si>
    <t>Avellino</t>
  </si>
  <si>
    <t>UFF. PROV. DI AVELLINO</t>
  </si>
  <si>
    <t>Cataldo</t>
  </si>
  <si>
    <t>Nicola</t>
  </si>
  <si>
    <t>214Y0024</t>
  </si>
  <si>
    <t>Caserta</t>
  </si>
  <si>
    <t>UFF. PROV. DI CASERTA</t>
  </si>
  <si>
    <t>Benevento</t>
  </si>
  <si>
    <t>DIR. PROV. + UFF. TERR. DI BENEVENTO</t>
  </si>
  <si>
    <t>Bosco</t>
  </si>
  <si>
    <t>SCHEDA DI SINTESI</t>
  </si>
  <si>
    <t>REGIONE</t>
  </si>
  <si>
    <t>INTERVENTI EDIFICI DI PROPRIETA' AGENZIA DELLE ENTRATE</t>
  </si>
  <si>
    <t>INTERVENTI EDIFICI NON DI PROPRIETA' AGENZIA DELLE ENTRATE</t>
  </si>
  <si>
    <t>MANUTENZIONE ORDINARIA</t>
  </si>
  <si>
    <t>MANUTENZIONE STRAORDINARIA</t>
  </si>
  <si>
    <t>Abruzzo</t>
  </si>
  <si>
    <t>Basilicata</t>
  </si>
  <si>
    <t>Bolzano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</si>
  <si>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</si>
  <si>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</si>
  <si>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</si>
  <si>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</si>
  <si>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</si>
  <si>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</si>
  <si>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</si>
  <si>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</si>
  <si>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</si>
  <si>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</si>
  <si>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</si>
  <si>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</si>
  <si>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</si>
  <si>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</si>
  <si>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</si>
  <si>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</si>
  <si>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Veneto</t>
  </si>
  <si>
    <t>Valle D'Aosta</t>
  </si>
  <si>
    <t>DIREZIONI CENTRALI</t>
  </si>
  <si>
    <t>TOTALE comprensivo di IVA</t>
  </si>
  <si>
    <t>TOTALE COMPLESSIVO da QUADRO ECONOMICO</t>
  </si>
  <si>
    <t>Laffi</t>
  </si>
  <si>
    <t>Tiziana</t>
  </si>
  <si>
    <t xml:space="preserve">AGENZIA DELLE ENTRATE </t>
  </si>
  <si>
    <t>PAL 2019 DR LOMBARDIA</t>
  </si>
  <si>
    <t>Bologna</t>
  </si>
  <si>
    <t>non ancora in uso</t>
  </si>
  <si>
    <t>PAL 2021 DR CALABRIA</t>
  </si>
  <si>
    <t>SCHEDA E:  PROGRAMMA TRIENNALE DELLE OPERE PUBBLICHE 2021-2023</t>
  </si>
  <si>
    <t>INTERVENTI RICOMPRESI NELL'ELENCO ANNUALE 2021</t>
  </si>
  <si>
    <t>31900058</t>
  </si>
  <si>
    <t>COSENZA</t>
  </si>
  <si>
    <t>VIA BARRIO</t>
  </si>
  <si>
    <t>Lavori di Manutenzione straordinaria e messa a norma delle vie di esodo” dell'immobile sede della Direzione Provinciale di Cosenza, Via Popilia-ang. Via Barrio</t>
  </si>
  <si>
    <t>BRANCA</t>
  </si>
  <si>
    <t>DEMETRIO</t>
  </si>
  <si>
    <t>PAL 2021 DP BOLZANO</t>
  </si>
  <si>
    <t>PAL 2021 DR ABRUZZO</t>
  </si>
  <si>
    <t>check</t>
  </si>
  <si>
    <t>PAL 2021 DR BASILICATA</t>
  </si>
  <si>
    <t>PAL 2021 DR FRIULI VENEZIA GIULIA</t>
  </si>
  <si>
    <t>PAL 2021 DR LAZIO</t>
  </si>
  <si>
    <t>PAL 2021 DR LIGURIA</t>
  </si>
  <si>
    <t>PAL 2021 DR MARCHE</t>
  </si>
  <si>
    <t>PAL 2021 DR MOLISE</t>
  </si>
  <si>
    <t>PAL 2021 DR PIEMONTE</t>
  </si>
  <si>
    <t>PAL 2021 DR PUGLIA</t>
  </si>
  <si>
    <t>PAL 2021 DR SARDEGNA</t>
  </si>
  <si>
    <t>PAL 2021 DR TOSCANA</t>
  </si>
  <si>
    <t>PAL 2021 DR VAL D'AOSTA</t>
  </si>
  <si>
    <t>PAL 2021 DR VENETO</t>
  </si>
  <si>
    <t>PAL 2021 DP Trento</t>
  </si>
  <si>
    <t>PAL 2021 DIREZIONI CENTRALI</t>
  </si>
  <si>
    <t>Il Direttore Regionale</t>
  </si>
  <si>
    <t xml:space="preserve"> PAL 2021 DR CAMPANIA</t>
  </si>
  <si>
    <t xml:space="preserve">Importo annualita' </t>
  </si>
  <si>
    <r>
      <rPr>
        <b/>
        <sz val="9"/>
        <rFont val="Tahoma"/>
        <family val="2"/>
      </rPr>
      <t>IMPORTO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INTERVENTO</t>
    </r>
    <r>
      <rPr>
        <sz val="9"/>
        <rFont val="Tahoma"/>
        <family val="2"/>
      </rPr>
      <t xml:space="preserve"> </t>
    </r>
  </si>
  <si>
    <t>G67F19000030005</t>
  </si>
  <si>
    <t>Napoli, v. Diaz 11.
Lavori di restauro e risanamento conservativo finalizzati all’adeguamento normativo e all’ottimizzazione degli spazi</t>
  </si>
  <si>
    <t>G39H19000350005</t>
  </si>
  <si>
    <t xml:space="preserve"> Avellino, via  Mancini 71.
Lavori di manutenzione straordinaria finalizzati all’adeguamento normativo ed alla conservazione del patrimonio</t>
  </si>
  <si>
    <t>G29H19000240005</t>
  </si>
  <si>
    <t xml:space="preserve"> Caserta, via Cesare Battisti 16..
Lavori di manutenzione straordinaria finalizzati all’adeguamento normativo ed alla conservazione del patrimonio</t>
  </si>
  <si>
    <t>G87F19000020005</t>
  </si>
  <si>
    <t>Benevento, via Aldo Moro snc.
Lavori di restauro e risanamento conservativo finalizzati all’adeguamento normativo e all’ottimizzazione degli spazi</t>
  </si>
  <si>
    <t>Completamento dei lavori di manutenzione straordinaria all'intradosso dei solai per eliminare i rischi di sfondellamento nei locali in uso all'Agenzia</t>
  </si>
  <si>
    <t>Via dell'Abbadia, 3</t>
  </si>
  <si>
    <t>Riqualificazione e rifunzionalizzazione ai fini dell'allocazione della DP e dell'UT Bologna 1 -Caserma Gucci</t>
  </si>
  <si>
    <t>Iovino</t>
  </si>
  <si>
    <t>Ciro</t>
  </si>
  <si>
    <t>Il Direttore Regionale/Provinciale</t>
  </si>
  <si>
    <t>201Y0046</t>
  </si>
  <si>
    <t>Alessandria</t>
  </si>
  <si>
    <t>Via Arnaldo da Brescia 19</t>
  </si>
  <si>
    <t>Arcidiacono</t>
  </si>
  <si>
    <t>Carlo</t>
  </si>
  <si>
    <t>244287</t>
  </si>
  <si>
    <t>MINISTERO DELLE INFRASTRUTTURE E DEI TRASPORTI PROVVEDITORATO INTER.ALE PER LE OPERE PUBBLICHE DEL PIEMONTE, VALLE D'AOSTA E LIGURIA</t>
  </si>
  <si>
    <t>Torino</t>
  </si>
  <si>
    <t>Corso Vinzaglio 8</t>
  </si>
  <si>
    <t xml:space="preserve">Intervento di messa in sicurezza dell'intradosso dei solai e tinteggiatura stanze della sede della DR Piemonte, I e II piano </t>
  </si>
  <si>
    <t>Vasta</t>
  </si>
  <si>
    <t>Marco</t>
  </si>
  <si>
    <t>Maria Pia PROTANO</t>
  </si>
  <si>
    <t>PAL 2021 DR SICILIA</t>
  </si>
  <si>
    <t>TRAPANI</t>
  </si>
  <si>
    <t>VIA F. MANZO, 8 / VIA RUBINO, 3</t>
  </si>
  <si>
    <t>MANUTENZIONE STRAORDINARIA DEGLI INFISSI ESTERNI, DEI PANNELLI ESTERNI E DEL RIVESTIMENTO METALLICO IN LASTRE DELL’EDIFICIO “B”</t>
  </si>
  <si>
    <t>INCORPORA</t>
  </si>
  <si>
    <t>GIUSEPPE</t>
  </si>
  <si>
    <t>MANUTENZIONE STRAORDINARIA DEGLI INFISSI ESTERNI, DEI PANNELLI ESTERNI E DEL RIVESTIMENTO METALLICO IN LASTRE DELL’EDIFICIO “C”</t>
  </si>
  <si>
    <t>VIA MANZO, 8</t>
  </si>
  <si>
    <t xml:space="preserve">PAL 2020 - INTEGRAZIONE STANZIAMENTO, GIÀ PRESENTE IN PAL 2018, RELATIVO ALLA MANUTENZIONE STRAORDINARIA DEGLI INFISSI ESTERNI, DEI PANNELLI ESTERNI E DEL RIVESTIMENTO METALLICO IN LASTRE DELL’EDIFICIO “A” </t>
  </si>
  <si>
    <t>AGRIGENTO</t>
  </si>
  <si>
    <t>VIA DELLA VITTORIA,19</t>
  </si>
  <si>
    <t>PAL 2020 - ADEGUAMENTO ANTINCENDIO MEDIANTE COMPARTIMENTAZIONE VANO SCALA, REALIZZAZIONE IMPIANTI DI SPEGNIMENTO AUTOMATICO, RIVELAZIONE INCENDI E RETE IDRANTI</t>
  </si>
  <si>
    <t>Pasquale Stellacci</t>
  </si>
  <si>
    <r>
      <t xml:space="preserve">PAL 2021 DR </t>
    </r>
    <r>
      <rPr>
        <i/>
        <sz val="11"/>
        <rFont val="Tahoma"/>
        <family val="2"/>
      </rPr>
      <t>UMBRIA</t>
    </r>
  </si>
  <si>
    <t>Stefano Veraldi</t>
  </si>
  <si>
    <t>totale fabbricati di terzi</t>
  </si>
  <si>
    <t>totale fabbricati di proprietà</t>
  </si>
  <si>
    <t>G81E20000140005</t>
  </si>
  <si>
    <t>G69H19000330005</t>
  </si>
  <si>
    <t>G36E19000080001</t>
  </si>
  <si>
    <t>Progetto di fattibilità tecnico economica</t>
  </si>
  <si>
    <t>0000225554</t>
  </si>
  <si>
    <t>Agenzia del Demanio</t>
  </si>
  <si>
    <t>G99H19000270005</t>
  </si>
  <si>
    <t>G41E20000090005</t>
  </si>
  <si>
    <t>G37E19000130005</t>
  </si>
  <si>
    <t>Belluno</t>
  </si>
  <si>
    <t>P.tta S. Stefano</t>
  </si>
  <si>
    <t>Rifunzionalizzazione Ex Convento Santo Stefano</t>
  </si>
  <si>
    <t>Zamprotta</t>
  </si>
  <si>
    <t>Elisa</t>
  </si>
  <si>
    <t>VR - ex caserma Riva di Villasanta-II tranche adeguamento e ristrutturazione completa (edile/impiantistica) della porzione da acquisire</t>
  </si>
  <si>
    <t>Verona</t>
  </si>
  <si>
    <t>Via da Vico</t>
  </si>
  <si>
    <t xml:space="preserve"> PIANO ANNUALE DEI LAVORI 2021</t>
  </si>
  <si>
    <t>D31E16000290005</t>
  </si>
  <si>
    <t>Francesco</t>
  </si>
  <si>
    <t xml:space="preserve">Provveditorato Interregionale per le Opere Pubbliche per il Veneto, Trentino Alto Adige e Friuli Venezia Giulia </t>
  </si>
  <si>
    <t>Sorrentino</t>
  </si>
  <si>
    <t>L06363391001202100001</t>
  </si>
  <si>
    <t>L06363391001202100003</t>
  </si>
  <si>
    <t>L06363391001202100004</t>
  </si>
  <si>
    <t>L06363391001202100005</t>
  </si>
  <si>
    <t>L06363391001202100006</t>
  </si>
  <si>
    <t>L06363391001202100007</t>
  </si>
  <si>
    <t>L06363391001202100008</t>
  </si>
  <si>
    <t>L06363391001202100009</t>
  </si>
  <si>
    <t>L06363391001202100010</t>
  </si>
  <si>
    <t>L06363391001202100011</t>
  </si>
  <si>
    <t>L06363391001202100012</t>
  </si>
  <si>
    <t>L06363391001202100013</t>
  </si>
  <si>
    <t>L06363391001202100014</t>
  </si>
  <si>
    <t>L06363391001202100015</t>
  </si>
  <si>
    <t>L06363391001202100016</t>
  </si>
  <si>
    <t>PAL 2021 DR EMILIA ROMAGNA</t>
  </si>
  <si>
    <t>Predisposizione, progettazione e conseguente realizzazione di impiantistica antincendio con messa a norma degli impianti elettrici e relative opere edili. Si tratta dell'integrazione all'importo del progetto già contemplato nel PAL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</si>
</sst>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€&quot;\ #,##0.00;\-&quot;€&quot;\ #,##0.0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410]\ * #,##0.00_-;\-[$€-410]\ * #,##0.00_-;_-[$€-410]\ * &quot;-&quot;??_-;_-@_-"/>
    <numFmt numFmtId="166" formatCode="_-[$€-2]\ * #,##0.00_-;\-[$€-2]\ * #,##0.00_-;_-[$€-2]\ * &quot;-&quot;??_-"/>
    <numFmt numFmtId="167" formatCode="[$-410]General"/>
    <numFmt numFmtId="168" formatCode="&quot;€&quot;\ #,##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6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0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sz val="14"/>
      <color theme="0"/>
      <name val="Calibri"/>
      <family val="2"/>
    </font>
    <font>
      <i/>
      <sz val="11"/>
      <name val="Tahoma"/>
      <family val="2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4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44" fontId="2" fillId="0" borderId="0" applyFont="0" applyFill="0" applyBorder="0" applyAlignment="0" applyProtection="0"/>
    <xf numFmtId="0" fontId="2" fillId="0" borderId="0"/>
  </cellStyleXfs>
  <cellXfs count="15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4" fontId="5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/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0" fontId="2" fillId="0" borderId="0" xfId="0" applyFont="1"/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7" fontId="6" fillId="0" borderId="1" xfId="1" applyNumberFormat="1" applyFont="1" applyFill="1" applyBorder="1" applyAlignment="1">
      <alignment horizontal="center" vertical="center" wrapText="1"/>
    </xf>
    <xf numFmtId="7" fontId="7" fillId="0" borderId="9" xfId="0" applyNumberFormat="1" applyFont="1" applyFill="1" applyBorder="1" applyAlignment="1">
      <alignment horizontal="right" vertical="center"/>
    </xf>
    <xf numFmtId="44" fontId="3" fillId="0" borderId="0" xfId="0" applyNumberFormat="1" applyFont="1" applyFill="1" applyAlignment="1">
      <alignment horizontal="center" vertical="center"/>
    </xf>
    <xf numFmtId="0" fontId="14" fillId="0" borderId="0" xfId="6" applyFont="1"/>
    <xf numFmtId="0" fontId="15" fillId="0" borderId="0" xfId="6" applyFont="1" applyBorder="1" applyAlignment="1">
      <alignment horizontal="center" vertical="center"/>
    </xf>
    <xf numFmtId="0" fontId="16" fillId="0" borderId="0" xfId="6" applyFont="1" applyBorder="1" applyAlignment="1">
      <alignment vertical="center"/>
    </xf>
    <xf numFmtId="0" fontId="17" fillId="0" borderId="0" xfId="6" applyFont="1"/>
    <xf numFmtId="0" fontId="18" fillId="0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vertical="center"/>
    </xf>
    <xf numFmtId="0" fontId="21" fillId="0" borderId="0" xfId="6" applyFont="1" applyBorder="1"/>
    <xf numFmtId="0" fontId="22" fillId="0" borderId="0" xfId="6" applyFont="1" applyBorder="1"/>
    <xf numFmtId="0" fontId="23" fillId="0" borderId="0" xfId="6" applyFont="1" applyBorder="1"/>
    <xf numFmtId="0" fontId="21" fillId="0" borderId="0" xfId="6" applyFont="1" applyBorder="1" applyAlignment="1">
      <alignment horizontal="center" wrapText="1"/>
    </xf>
    <xf numFmtId="0" fontId="22" fillId="0" borderId="0" xfId="6" applyFont="1" applyFill="1" applyBorder="1" applyAlignment="1">
      <alignment vertical="center"/>
    </xf>
    <xf numFmtId="0" fontId="23" fillId="0" borderId="0" xfId="6" applyFont="1"/>
    <xf numFmtId="43" fontId="21" fillId="0" borderId="0" xfId="6" applyNumberFormat="1" applyFont="1"/>
    <xf numFmtId="0" fontId="21" fillId="0" borderId="0" xfId="6" applyFont="1"/>
    <xf numFmtId="0" fontId="18" fillId="0" borderId="0" xfId="6" applyFont="1" applyFill="1" applyBorder="1" applyAlignment="1">
      <alignment vertical="center"/>
    </xf>
    <xf numFmtId="0" fontId="21" fillId="0" borderId="0" xfId="6" applyFont="1" applyAlignment="1"/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43" fontId="20" fillId="2" borderId="0" xfId="7" applyFont="1" applyFill="1" applyBorder="1" applyAlignment="1">
      <alignment horizontal="center" vertical="center" wrapText="1"/>
    </xf>
    <xf numFmtId="0" fontId="27" fillId="0" borderId="0" xfId="6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43" fontId="20" fillId="2" borderId="1" xfId="7" applyFont="1" applyFill="1" applyBorder="1" applyAlignment="1">
      <alignment horizontal="right" vertical="center" wrapText="1"/>
    </xf>
    <xf numFmtId="43" fontId="20" fillId="2" borderId="0" xfId="7" applyFont="1" applyFill="1" applyBorder="1" applyAlignment="1">
      <alignment horizontal="right" vertical="center"/>
    </xf>
    <xf numFmtId="43" fontId="20" fillId="2" borderId="0" xfId="6" applyNumberFormat="1" applyFont="1" applyFill="1" applyBorder="1" applyAlignment="1">
      <alignment wrapText="1"/>
    </xf>
    <xf numFmtId="0" fontId="14" fillId="0" borderId="0" xfId="6" applyFont="1" applyBorder="1"/>
    <xf numFmtId="0" fontId="21" fillId="0" borderId="0" xfId="6" applyFont="1" applyBorder="1" applyAlignment="1"/>
    <xf numFmtId="0" fontId="3" fillId="0" borderId="0" xfId="18" applyFont="1" applyFill="1" applyAlignment="1">
      <alignment horizontal="center" vertical="center"/>
    </xf>
    <xf numFmtId="0" fontId="3" fillId="0" borderId="0" xfId="18" applyFont="1" applyFill="1"/>
    <xf numFmtId="0" fontId="4" fillId="0" borderId="0" xfId="18" applyFont="1" applyAlignment="1"/>
    <xf numFmtId="0" fontId="5" fillId="0" borderId="1" xfId="18" applyFont="1" applyFill="1" applyBorder="1" applyAlignment="1">
      <alignment horizontal="center" vertical="center"/>
    </xf>
    <xf numFmtId="0" fontId="7" fillId="0" borderId="2" xfId="18" applyFont="1" applyFill="1" applyBorder="1" applyAlignment="1">
      <alignment horizontal="center" vertical="center" wrapText="1"/>
    </xf>
    <xf numFmtId="0" fontId="3" fillId="0" borderId="0" xfId="18" applyFont="1" applyFill="1" applyAlignment="1">
      <alignment horizontal="justify" vertical="center" wrapText="1"/>
    </xf>
    <xf numFmtId="0" fontId="3" fillId="0" borderId="0" xfId="18" applyFont="1" applyFill="1" applyBorder="1" applyAlignment="1">
      <alignment horizontal="justify" vertical="center" wrapText="1"/>
    </xf>
    <xf numFmtId="0" fontId="5" fillId="0" borderId="0" xfId="18" applyFont="1" applyFill="1" applyAlignment="1">
      <alignment horizontal="center" vertical="center"/>
    </xf>
    <xf numFmtId="0" fontId="7" fillId="0" borderId="0" xfId="18" applyFont="1" applyFill="1" applyAlignment="1">
      <alignment horizontal="right" vertical="center"/>
    </xf>
    <xf numFmtId="44" fontId="7" fillId="0" borderId="9" xfId="18" applyNumberFormat="1" applyFont="1" applyFill="1" applyBorder="1" applyAlignment="1">
      <alignment horizontal="right" vertical="center"/>
    </xf>
    <xf numFmtId="165" fontId="7" fillId="0" borderId="0" xfId="18" applyNumberFormat="1" applyFont="1" applyFill="1" applyAlignment="1">
      <alignment horizontal="center" vertical="center"/>
    </xf>
    <xf numFmtId="4" fontId="5" fillId="0" borderId="0" xfId="18" applyNumberFormat="1" applyFont="1" applyFill="1"/>
    <xf numFmtId="0" fontId="5" fillId="0" borderId="0" xfId="18" applyFont="1" applyFill="1"/>
    <xf numFmtId="0" fontId="5" fillId="0" borderId="0" xfId="18" applyFont="1" applyFill="1" applyBorder="1"/>
    <xf numFmtId="4" fontId="7" fillId="0" borderId="0" xfId="18" applyNumberFormat="1" applyFont="1" applyFill="1" applyAlignment="1">
      <alignment horizontal="right" vertical="center"/>
    </xf>
    <xf numFmtId="4" fontId="5" fillId="0" borderId="0" xfId="18" applyNumberFormat="1" applyFont="1" applyFill="1" applyAlignment="1">
      <alignment horizontal="center" vertical="center"/>
    </xf>
    <xf numFmtId="0" fontId="5" fillId="0" borderId="0" xfId="18" applyFont="1" applyFill="1" applyAlignment="1">
      <alignment horizontal="right" vertical="center"/>
    </xf>
    <xf numFmtId="0" fontId="5" fillId="0" borderId="0" xfId="18" applyFont="1" applyFill="1" applyAlignment="1">
      <alignment horizontal="center"/>
    </xf>
    <xf numFmtId="4" fontId="3" fillId="0" borderId="0" xfId="18" applyNumberFormat="1" applyFont="1" applyFill="1" applyAlignment="1">
      <alignment horizontal="center" vertical="center"/>
    </xf>
    <xf numFmtId="0" fontId="6" fillId="0" borderId="0" xfId="18" applyFont="1" applyFill="1" applyAlignment="1">
      <alignment horizontal="left" vertical="center"/>
    </xf>
    <xf numFmtId="44" fontId="18" fillId="3" borderId="1" xfId="7" applyNumberFormat="1" applyFont="1" applyFill="1" applyBorder="1" applyAlignment="1" applyProtection="1">
      <alignment horizontal="left" vertical="center"/>
      <protection hidden="1"/>
    </xf>
    <xf numFmtId="43" fontId="18" fillId="0" borderId="0" xfId="7" applyFont="1" applyFill="1" applyBorder="1" applyAlignment="1" applyProtection="1">
      <alignment vertical="center"/>
      <protection hidden="1"/>
    </xf>
    <xf numFmtId="0" fontId="14" fillId="0" borderId="0" xfId="6" applyFont="1" applyProtection="1">
      <protection hidden="1"/>
    </xf>
    <xf numFmtId="44" fontId="18" fillId="3" borderId="1" xfId="7" applyNumberFormat="1" applyFont="1" applyFill="1" applyBorder="1" applyAlignment="1" applyProtection="1">
      <alignment horizontal="center" vertical="center"/>
      <protection hidden="1"/>
    </xf>
    <xf numFmtId="164" fontId="14" fillId="0" borderId="0" xfId="6" applyNumberFormat="1" applyFont="1" applyProtection="1">
      <protection hidden="1"/>
    </xf>
    <xf numFmtId="44" fontId="20" fillId="3" borderId="1" xfId="7" applyNumberFormat="1" applyFont="1" applyFill="1" applyBorder="1" applyAlignment="1" applyProtection="1">
      <alignment horizontal="center" vertical="center"/>
      <protection hidden="1"/>
    </xf>
    <xf numFmtId="43" fontId="20" fillId="2" borderId="0" xfId="7" applyFont="1" applyFill="1" applyBorder="1" applyAlignment="1" applyProtection="1">
      <alignment horizontal="right" vertical="center"/>
      <protection hidden="1"/>
    </xf>
    <xf numFmtId="43" fontId="20" fillId="2" borderId="0" xfId="6" applyNumberFormat="1" applyFont="1" applyFill="1" applyBorder="1" applyAlignment="1" applyProtection="1">
      <alignment wrapText="1"/>
      <protection hidden="1"/>
    </xf>
    <xf numFmtId="0" fontId="14" fillId="0" borderId="0" xfId="6" applyFont="1" applyBorder="1" applyProtection="1">
      <protection hidden="1"/>
    </xf>
    <xf numFmtId="0" fontId="26" fillId="4" borderId="21" xfId="6" applyFont="1" applyFill="1" applyBorder="1" applyAlignment="1">
      <alignment horizontal="center" vertical="center" wrapText="1"/>
    </xf>
    <xf numFmtId="0" fontId="26" fillId="4" borderId="22" xfId="6" applyFont="1" applyFill="1" applyBorder="1" applyAlignment="1">
      <alignment horizontal="center" vertical="center" wrapText="1"/>
    </xf>
    <xf numFmtId="0" fontId="18" fillId="4" borderId="23" xfId="6" applyFont="1" applyFill="1" applyBorder="1" applyAlignment="1">
      <alignment vertical="center"/>
    </xf>
    <xf numFmtId="44" fontId="18" fillId="3" borderId="14" xfId="7" applyNumberFormat="1" applyFont="1" applyFill="1" applyBorder="1" applyAlignment="1" applyProtection="1">
      <alignment horizontal="left" vertical="center"/>
      <protection hidden="1"/>
    </xf>
    <xf numFmtId="44" fontId="18" fillId="3" borderId="24" xfId="7" applyNumberFormat="1" applyFont="1" applyFill="1" applyBorder="1" applyAlignment="1" applyProtection="1">
      <alignment horizontal="left" vertical="center"/>
      <protection hidden="1"/>
    </xf>
    <xf numFmtId="0" fontId="18" fillId="4" borderId="25" xfId="6" applyFont="1" applyFill="1" applyBorder="1" applyAlignment="1">
      <alignment vertical="center"/>
    </xf>
    <xf numFmtId="44" fontId="18" fillId="3" borderId="26" xfId="7" applyNumberFormat="1" applyFont="1" applyFill="1" applyBorder="1" applyAlignment="1" applyProtection="1">
      <alignment horizontal="left" vertical="center"/>
      <protection hidden="1"/>
    </xf>
    <xf numFmtId="0" fontId="18" fillId="4" borderId="27" xfId="6" applyFont="1" applyFill="1" applyBorder="1" applyAlignment="1">
      <alignment vertical="center"/>
    </xf>
    <xf numFmtId="44" fontId="18" fillId="3" borderId="21" xfId="7" applyNumberFormat="1" applyFont="1" applyFill="1" applyBorder="1" applyAlignment="1" applyProtection="1">
      <alignment horizontal="left" vertical="center"/>
      <protection hidden="1"/>
    </xf>
    <xf numFmtId="44" fontId="18" fillId="3" borderId="22" xfId="7" applyNumberFormat="1" applyFont="1" applyFill="1" applyBorder="1" applyAlignment="1" applyProtection="1">
      <alignment horizontal="left" vertical="center"/>
      <protection hidden="1"/>
    </xf>
    <xf numFmtId="43" fontId="18" fillId="4" borderId="28" xfId="7" applyFont="1" applyFill="1" applyBorder="1" applyAlignment="1">
      <alignment horizontal="left" vertical="center"/>
    </xf>
    <xf numFmtId="43" fontId="18" fillId="4" borderId="14" xfId="6" applyNumberFormat="1" applyFont="1" applyFill="1" applyBorder="1" applyAlignment="1" applyProtection="1">
      <alignment wrapText="1"/>
      <protection hidden="1"/>
    </xf>
    <xf numFmtId="43" fontId="18" fillId="4" borderId="24" xfId="6" applyNumberFormat="1" applyFont="1" applyFill="1" applyBorder="1" applyAlignment="1" applyProtection="1">
      <alignment wrapText="1"/>
      <protection hidden="1"/>
    </xf>
    <xf numFmtId="43" fontId="20" fillId="2" borderId="0" xfId="7" applyFont="1" applyFill="1" applyBorder="1" applyAlignment="1">
      <alignment horizontal="center" vertical="center" wrapText="1"/>
    </xf>
    <xf numFmtId="0" fontId="15" fillId="4" borderId="10" xfId="6" applyFont="1" applyFill="1" applyBorder="1" applyAlignment="1">
      <alignment horizontal="center" vertical="center"/>
    </xf>
    <xf numFmtId="0" fontId="15" fillId="4" borderId="11" xfId="6" applyFont="1" applyFill="1" applyBorder="1" applyAlignment="1">
      <alignment horizontal="center" vertical="center"/>
    </xf>
    <xf numFmtId="0" fontId="15" fillId="4" borderId="12" xfId="6" applyFont="1" applyFill="1" applyBorder="1" applyAlignment="1">
      <alignment horizontal="center" vertical="center"/>
    </xf>
    <xf numFmtId="0" fontId="18" fillId="4" borderId="10" xfId="6" applyFont="1" applyFill="1" applyBorder="1" applyAlignment="1">
      <alignment horizontal="center" vertical="center"/>
    </xf>
    <xf numFmtId="0" fontId="18" fillId="4" borderId="11" xfId="6" applyFont="1" applyFill="1" applyBorder="1" applyAlignment="1">
      <alignment horizontal="center" vertical="center"/>
    </xf>
    <xf numFmtId="0" fontId="18" fillId="4" borderId="12" xfId="6" applyFont="1" applyFill="1" applyBorder="1" applyAlignment="1">
      <alignment horizontal="center" vertical="center"/>
    </xf>
    <xf numFmtId="0" fontId="26" fillId="4" borderId="15" xfId="6" applyFont="1" applyFill="1" applyBorder="1" applyAlignment="1">
      <alignment horizontal="center" vertical="center" wrapText="1"/>
    </xf>
    <xf numFmtId="0" fontId="26" fillId="4" borderId="16" xfId="6" applyFont="1" applyFill="1" applyBorder="1" applyAlignment="1">
      <alignment horizontal="center" vertical="center" wrapText="1"/>
    </xf>
    <xf numFmtId="0" fontId="26" fillId="4" borderId="7" xfId="6" applyFont="1" applyFill="1" applyBorder="1" applyAlignment="1">
      <alignment horizontal="center" vertical="center" wrapText="1"/>
    </xf>
    <xf numFmtId="0" fontId="26" fillId="4" borderId="8" xfId="6" applyFont="1" applyFill="1" applyBorder="1" applyAlignment="1">
      <alignment horizontal="center" vertical="center" wrapText="1"/>
    </xf>
    <xf numFmtId="0" fontId="26" fillId="4" borderId="17" xfId="6" applyFont="1" applyFill="1" applyBorder="1" applyAlignment="1">
      <alignment horizontal="center" vertical="center" wrapText="1"/>
    </xf>
    <xf numFmtId="0" fontId="26" fillId="4" borderId="19" xfId="6" applyFont="1" applyFill="1" applyBorder="1" applyAlignment="1">
      <alignment horizontal="center" vertical="center" wrapText="1"/>
    </xf>
    <xf numFmtId="0" fontId="26" fillId="4" borderId="14" xfId="6" applyFont="1" applyFill="1" applyBorder="1" applyAlignment="1">
      <alignment horizontal="center" vertical="center" wrapText="1"/>
    </xf>
    <xf numFmtId="0" fontId="26" fillId="4" borderId="1" xfId="6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4" borderId="13" xfId="6" applyFont="1" applyFill="1" applyBorder="1" applyAlignment="1">
      <alignment horizontal="center" vertical="center"/>
    </xf>
    <xf numFmtId="0" fontId="25" fillId="4" borderId="18" xfId="6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18" applyFont="1" applyFill="1" applyAlignment="1">
      <alignment horizontal="left" vertical="center"/>
    </xf>
    <xf numFmtId="0" fontId="9" fillId="0" borderId="2" xfId="18" applyFont="1" applyFill="1" applyBorder="1" applyAlignment="1">
      <alignment horizontal="center" vertical="center" wrapText="1"/>
    </xf>
    <xf numFmtId="0" fontId="9" fillId="0" borderId="4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5" fillId="0" borderId="0" xfId="18" applyFont="1" applyFill="1" applyAlignment="1">
      <alignment horizontal="center"/>
    </xf>
    <xf numFmtId="0" fontId="8" fillId="0" borderId="0" xfId="18" applyFont="1" applyAlignment="1">
      <alignment horizontal="center"/>
    </xf>
    <xf numFmtId="0" fontId="5" fillId="0" borderId="2" xfId="18" applyFont="1" applyFill="1" applyBorder="1" applyAlignment="1">
      <alignment horizontal="center" vertical="center" wrapText="1"/>
    </xf>
    <xf numFmtId="0" fontId="5" fillId="0" borderId="4" xfId="18" applyFont="1" applyFill="1" applyBorder="1" applyAlignment="1">
      <alignment horizontal="center" vertical="center" wrapText="1"/>
    </xf>
    <xf numFmtId="0" fontId="5" fillId="0" borderId="3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3" fillId="0" borderId="0" xfId="18" applyFont="1" applyFill="1" applyAlignment="1">
      <alignment horizontal="center"/>
    </xf>
    <xf numFmtId="0" fontId="10" fillId="0" borderId="0" xfId="18" applyFont="1" applyFill="1" applyAlignment="1">
      <alignment horizontal="center"/>
    </xf>
    <xf numFmtId="0" fontId="11" fillId="0" borderId="0" xfId="18" applyFont="1" applyFill="1" applyAlignment="1">
      <alignment horizontal="center"/>
    </xf>
    <xf numFmtId="0" fontId="11" fillId="0" borderId="0" xfId="18" applyFont="1" applyAlignment="1">
      <alignment horizontal="center"/>
    </xf>
  </cellXfs>
  <cellStyles count="23">
    <cellStyle name="Euro" xfId="8"/>
    <cellStyle name="Euro 2" xfId="9"/>
    <cellStyle name="Excel Built-in Normal" xfId="10"/>
    <cellStyle name="Migliaia [0]" xfId="1" builtinId="6"/>
    <cellStyle name="Migliaia [0] 2" xfId="11"/>
    <cellStyle name="Migliaia 2" xfId="12"/>
    <cellStyle name="Migliaia 2 2" xfId="13"/>
    <cellStyle name="Migliaia 3" xfId="14"/>
    <cellStyle name="Migliaia 4" xfId="15"/>
    <cellStyle name="Migliaia 4 2" xfId="16"/>
    <cellStyle name="Migliaia 5" xfId="7"/>
    <cellStyle name="Migliaia 6" xfId="17"/>
    <cellStyle name="Normale" xfId="0" builtinId="0"/>
    <cellStyle name="Normale 2" xfId="18"/>
    <cellStyle name="Normale 2 2" xfId="3"/>
    <cellStyle name="Normale 2 2 2" xfId="4"/>
    <cellStyle name="Normale 3" xfId="6"/>
    <cellStyle name="Normale 4" xfId="5"/>
    <cellStyle name="Normale 5" xfId="2"/>
    <cellStyle name="Normale 5 2" xfId="19"/>
    <cellStyle name="Normale 6" xfId="20"/>
    <cellStyle name="Normale 7" xfId="22"/>
    <cellStyle name="Valuta 2" xfId="2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AL\PAL%202021\CALABRIA\PAL%202021%20CALAB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e%20immobili%20e%20servizi%20tecnici\SERV.AMM\PIANI%20ANNUALI%20E%20TRIENNALI\PAL\PAL%202019\PAL%202019%20CAMPANIA\PAL%202019_Campan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AL\PAL%202021\EMILIA%20ROMAGNA\All3-PAL-integrazion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IANI%20ANNUALI%20E%20TRIENNALI\PAL\PAL%202021\SICILIA\PAL%202021%20AD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CMSM65M09H501W\AppData\Local\Microsoft\Windows\INetCache\Content.Outlook\5C6GHZSX\AGEDRUMB_10456_2020_982_Al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_Calabria"/>
      <sheetName val="SCHEDA F_REGIONE"/>
      <sheetName val="Foglio1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_"/>
      <sheetName val="Foglio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view="pageBreakPreview" topLeftCell="A19" zoomScale="75" zoomScaleNormal="70" zoomScaleSheetLayoutView="75" workbookViewId="0">
      <selection activeCell="F21" sqref="F21"/>
    </sheetView>
  </sheetViews>
  <sheetFormatPr defaultRowHeight="18.75" x14ac:dyDescent="0.3"/>
  <cols>
    <col min="1" max="1" width="35.7109375" style="44" customWidth="1"/>
    <col min="2" max="6" width="30.7109375" style="29" customWidth="1"/>
    <col min="7" max="7" width="9.140625" style="29"/>
    <col min="8" max="8" width="20.5703125" style="29" customWidth="1"/>
    <col min="9" max="10" width="17.85546875" style="29" customWidth="1"/>
    <col min="11" max="16384" width="9.140625" style="29"/>
  </cols>
  <sheetData>
    <row r="1" spans="1:10" ht="24" thickBot="1" x14ac:dyDescent="0.25">
      <c r="A1" s="106" t="s">
        <v>131</v>
      </c>
      <c r="B1" s="107"/>
      <c r="C1" s="107"/>
      <c r="D1" s="107"/>
      <c r="E1" s="107"/>
      <c r="F1" s="108"/>
    </row>
    <row r="2" spans="1:10" ht="9.9499999999999993" customHeight="1" thickBot="1" x14ac:dyDescent="0.25">
      <c r="A2" s="30"/>
      <c r="B2" s="31"/>
      <c r="C2" s="31"/>
      <c r="D2" s="31"/>
      <c r="E2" s="31"/>
      <c r="F2" s="31"/>
    </row>
    <row r="3" spans="1:10" s="32" customFormat="1" ht="24" thickBot="1" x14ac:dyDescent="0.4">
      <c r="A3" s="106" t="s">
        <v>226</v>
      </c>
      <c r="B3" s="107"/>
      <c r="C3" s="107"/>
      <c r="D3" s="107"/>
      <c r="E3" s="107"/>
      <c r="F3" s="108"/>
    </row>
    <row r="4" spans="1:10" ht="9.9499999999999993" customHeight="1" thickBot="1" x14ac:dyDescent="0.25">
      <c r="A4" s="33"/>
      <c r="B4" s="34"/>
      <c r="C4" s="34"/>
      <c r="D4" s="34"/>
      <c r="E4" s="34"/>
      <c r="F4" s="34"/>
    </row>
    <row r="5" spans="1:10" s="35" customFormat="1" ht="19.5" thickBot="1" x14ac:dyDescent="0.35">
      <c r="A5" s="109" t="s">
        <v>99</v>
      </c>
      <c r="B5" s="110"/>
      <c r="C5" s="110"/>
      <c r="D5" s="110"/>
      <c r="E5" s="110"/>
      <c r="F5" s="111"/>
    </row>
    <row r="6" spans="1:10" ht="9.9499999999999993" customHeight="1" thickBot="1" x14ac:dyDescent="0.3">
      <c r="A6" s="36"/>
      <c r="B6" s="37"/>
      <c r="C6" s="37"/>
      <c r="D6" s="37"/>
      <c r="E6" s="37"/>
      <c r="F6" s="37"/>
    </row>
    <row r="7" spans="1:10" ht="45" customHeight="1" x14ac:dyDescent="0.2">
      <c r="A7" s="121" t="s">
        <v>100</v>
      </c>
      <c r="B7" s="118" t="s">
        <v>128</v>
      </c>
      <c r="C7" s="112" t="s">
        <v>101</v>
      </c>
      <c r="D7" s="113"/>
      <c r="E7" s="112" t="s">
        <v>102</v>
      </c>
      <c r="F7" s="116"/>
    </row>
    <row r="8" spans="1:10" s="35" customFormat="1" ht="45" customHeight="1" x14ac:dyDescent="0.3">
      <c r="A8" s="122"/>
      <c r="B8" s="119"/>
      <c r="C8" s="114"/>
      <c r="D8" s="115"/>
      <c r="E8" s="114"/>
      <c r="F8" s="117"/>
      <c r="H8" s="38"/>
    </row>
    <row r="9" spans="1:10" s="35" customFormat="1" ht="45" customHeight="1" thickBot="1" x14ac:dyDescent="0.35">
      <c r="A9" s="123"/>
      <c r="B9" s="120"/>
      <c r="C9" s="92" t="s">
        <v>103</v>
      </c>
      <c r="D9" s="92" t="s">
        <v>104</v>
      </c>
      <c r="E9" s="92" t="s">
        <v>103</v>
      </c>
      <c r="F9" s="93" t="s">
        <v>104</v>
      </c>
      <c r="H9" s="38"/>
    </row>
    <row r="10" spans="1:10" ht="9.9499999999999993" customHeight="1" thickBot="1" x14ac:dyDescent="0.3">
      <c r="A10" s="39"/>
      <c r="B10" s="40"/>
      <c r="C10" s="40"/>
      <c r="D10" s="40"/>
      <c r="E10" s="40"/>
      <c r="F10" s="40"/>
    </row>
    <row r="11" spans="1:10" ht="24.95" customHeight="1" x14ac:dyDescent="0.3">
      <c r="A11" s="94" t="s">
        <v>105</v>
      </c>
      <c r="B11" s="95">
        <f t="shared" ref="B11:B12" si="0">SUM(C11:F11)</f>
        <v>0</v>
      </c>
      <c r="C11" s="95">
        <f>SUMIFS(Abruzzo!J:J,Abruzzo!N:N,$C$9,Abruzzo!$D:$D,"Proprietà AdE")</f>
        <v>0</v>
      </c>
      <c r="D11" s="95">
        <f>SUMIFS(Abruzzo!J:J,Abruzzo!N:N,"Manutenzione straordinaria",Abruzzo!$D:$D,"Proprietà AdE")+SUMIFS(Abruzzo!J:J,Abruzzo!N:N,"Ristrutturazione edilizia",Abruzzo!$D:$D,"Proprietà AdE")+SUMIFS(Abruzzo!J:J,Abruzzo!N:N,"Nuova costruzione",Abruzzo!$D:$D,"Proprietà AdE")+SUMIFS(Abruzzo!J:J,Abruzzo!N:N,"Restauro e risanamento conservativo",Abruzzo!$D:$D,"Proprietà AdE")</f>
        <v>0</v>
      </c>
      <c r="E11" s="95">
        <f>SUMIFS(Abruzzo!J:J,Abruzzo!N:N,$E$9,Abruzzo!$D:$D,"Demaniale")+SUMIFS(Abruzzo!J:J,Abruzzo!N:N,$E$9,Abruzzo!$D:$D,"FIP")+SUMIFS(Abruzzo!J:J,Abruzzo!N:N,$E$9,Abruzzo!$D:$D,"FIP - Ceduto")+SUMIFS(Abruzzo!J:J,Abruzzo!N:N,$E$9,Abruzzo!$D:$D,"LP")+SUMIFS(Abruzzo!J:J,Abruzzo!N:N,$E$9,Abruzzo!$D:$D,"FP 1")+SUMIFS(Abruzzo!J:J,Abruzzo!N:N,$E$9,Abruzzo!$D:$D,"FP 1 - Ceduto")+SUMIFS(Abruzzo!J:J,Abruzzo!N:N,$E$9,Abruzzo!$D:$D,"Comodato Uso Gratuito")</f>
        <v>0</v>
      </c>
      <c r="F11" s="96">
        <f>+(SUMIFS(Abruzzo!J:J,Abruzzo!$D:$D,"Demaniale")+SUMIFS(Abruzzo!J:J,Abruzzo!$D:$D,"FIP")+SUMIFS(Abruzzo!J:J,Abruzzo!$D:$D,"FIP - Ceduto")+SUMIFS(Abruzzo!J:J,Abruzzo!$D:$D,"LP")+SUMIFS(Abruzzo!J:J,Abruzzo!$D:$D,"FP 1")+SUMIFS(Abruzzo!J:J,Abruzzo!$D:$D,"FP 1 - Ceduto")+SUMIFS(Abruzzo!J:J,Abruzzo!$D:$D,"Comodato Uso Gratuito"))-(SUMIFS(Abruzzo!J:J,Abruzzo!N:N,$E$9,Abruzzo!$D:$D,"Demaniale")+SUMIFS(Abruzzo!J:J,Abruzzo!N:N,$E$9,Abruzzo!$D:$D,"FIP")+SUMIFS(Abruzzo!J:J,Abruzzo!N:N,$E$9,Abruzzo!$D:$D,"FIP - Ceduto")+SUMIFS(Abruzzo!J:J,Abruzzo!N:N,$E$9,Abruzzo!$D:$D,"LP")+SUMIFS(Abruzzo!J:J,Abruzzo!N:N,$E$9,Abruzzo!$D:$D,"FP 1")+SUMIFS(Abruzzo!J:J,Abruzzo!N:N,$E$9,Abruzzo!$D:$D,"FP 1 - Ceduto")+SUMIFS(Abruzzo!J:J,Abruzzo!N:N,$E$9,Abruzzo!$D:$D,"Comodato Uso Gratuito"))</f>
        <v>0</v>
      </c>
      <c r="H11" s="41"/>
      <c r="I11" s="42"/>
      <c r="J11" s="42"/>
    </row>
    <row r="12" spans="1:10" ht="24.95" customHeight="1" x14ac:dyDescent="0.3">
      <c r="A12" s="97" t="s">
        <v>106</v>
      </c>
      <c r="B12" s="83">
        <f t="shared" si="0"/>
        <v>0</v>
      </c>
      <c r="C12" s="83">
        <f>SUMIFS(Basilicata!J:J,Basilicata!N:N,$C$9,Basilicata!$D:$D,"Proprietà AdE")</f>
        <v>0</v>
      </c>
      <c r="D12" s="83">
        <f>SUMIFS(Basilicata!J:J,Basilicata!N:N,"Manutenzione straordinaria",Basilicata!$D:$D,"Proprietà AdE")+SUMIFS(Basilicata!J:J,Basilicata!N:N,"Ristrutturazione edilizia",Basilicata!$D:$D,"Proprietà AdE")+SUMIFS(Basilicata!J:J,Basilicata!N:N,"Nuova costruzione",Basilicata!$D:$D,"Proprietà AdE")+SUMIFS(Basilicata!J:J,Basilicata!N:N,"Restauro e risanamento conservativo",Basilicata!$D:$D,"Proprietà AdE")</f>
        <v>0</v>
      </c>
      <c r="E12" s="83">
        <f>SUMIFS(Basilicata!J:J,Basilicata!N:N,$E$9,Basilicata!$D:$D,"Demaniale")+SUMIFS(Basilicata!J:J,Basilicata!N:N,$E$9,Basilicata!$D:$D,"FIP")+SUMIFS(Basilicata!J:J,Basilicata!N:N,$E$9,Basilicata!$D:$D,"FIP - Ceduto")+SUMIFS(Basilicata!J:J,Basilicata!N:N,$E$9,Basilicata!$D:$D,"LP")+SUMIFS(Basilicata!J:J,Basilicata!N:N,$E$9,Basilicata!$D:$D,"FP 1")+SUMIFS(Basilicata!J:J,Basilicata!N:N,$E$9,Basilicata!$D:$D,"FP 1 - Ceduto")+SUMIFS(Basilicata!J:J,Basilicata!N:N,$E$9,Basilicata!$D:$D,"Comodato Uso Gratuito")</f>
        <v>0</v>
      </c>
      <c r="F12" s="98">
        <f>+(SUMIFS(Basilicata!J:J,Basilicata!$D:$D,"Demaniale")+SUMIFS(Basilicata!J:J,Basilicata!$D:$D,"FIP")+SUMIFS(Basilicata!J:J,Basilicata!$D:$D,"FIP - Ceduto")+SUMIFS(Basilicata!J:J,Basilicata!$D:$D,"LP")+SUMIFS(Basilicata!J:J,Basilicata!$D:$D,"FP 1")+SUMIFS(Basilicata!J:J,Basilicata!$D:$D,"FP 1 - Ceduto")+SUMIFS(Basilicata!J:J,Basilicata!$D:$D,"Comodato Uso Gratuito"))-(SUMIFS(Basilicata!J:J,Basilicata!N:N,$E$9,Basilicata!$D:$D,"Demaniale")+SUMIFS(Basilicata!J:J,Basilicata!N:N,$E$9,Basilicata!$D:$D,"FIP")+SUMIFS(Basilicata!J:J,Basilicata!N:N,$E$9,Basilicata!$D:$D,"FIP - Ceduto")+SUMIFS(Basilicata!J:J,Basilicata!N:N,$E$9,Basilicata!$D:$D,"LP")+SUMIFS(Basilicata!J:J,Basilicata!N:N,$E$9,Basilicata!$D:$D,"FP 1")+SUMIFS(Basilicata!J:J,Basilicata!N:N,$E$9,Basilicata!$D:$D,"FP 1 - Ceduto")+SUMIFS(Basilicata!J:J,Basilicata!N:N,$E$9,Basilicata!$D:$D,"Comodato Uso Gratuito"))</f>
        <v>0</v>
      </c>
      <c r="H12" s="41"/>
    </row>
    <row r="13" spans="1:10" ht="24.95" customHeight="1" x14ac:dyDescent="0.3">
      <c r="A13" s="97" t="s">
        <v>107</v>
      </c>
      <c r="B13" s="83">
        <f>SUM(C13:F13)</f>
        <v>0</v>
      </c>
      <c r="C13" s="83">
        <f>SUMIFS(Bolzano!J:J,Bolzano!N:N,$C$9,Bolzano!$D:$D,"Proprietà AdE")</f>
        <v>0</v>
      </c>
      <c r="D13" s="83">
        <f>SUMIFS(Bolzano!J:J,Bolzano!N:N,"Manutenzione straordinaria",Bolzano!$D:$D,"Proprietà AdE")+SUMIFS(Bolzano!J:J,Bolzano!N:N,"Ristrutturazione edilizia",Bolzano!$D:$D,"Proprietà AdE")+SUMIFS(Bolzano!J:J,Bolzano!N:N,"Nuova costruzione",Bolzano!$D:$D,"Proprietà AdE")+SUMIFS(Bolzano!J:J,Bolzano!N:N,"Restauro e risanamento conservativo",Bolzano!$D:$D,"Proprietà AdE")</f>
        <v>0</v>
      </c>
      <c r="E13" s="83">
        <f>SUMIFS(Bolzano!J:J,Bolzano!N:N,$E$9,Bolzano!$D:$D,"Demaniale")+SUMIFS(Bolzano!J:J,Bolzano!N:N,$E$9,Bolzano!$D:$D,"FIP")+SUMIFS(Bolzano!J:J,Bolzano!N:N,$E$9,Bolzano!$D:$D,"FIP - Ceduto")+SUMIFS(Bolzano!J:J,Bolzano!N:N,$E$9,Bolzano!$D:$D,"LP")+SUMIFS(Bolzano!J:J,Bolzano!N:N,$E$9,Bolzano!$D:$D,"FP 1")+SUMIFS(Bolzano!J:J,Bolzano!N:N,$E$9,Bolzano!$D:$D,"FP 1 - Ceduto")+SUMIFS(Bolzano!J:J,Bolzano!N:N,$E$9,Bolzano!$D:$D,"Comodato Uso Gratuito")</f>
        <v>0</v>
      </c>
      <c r="F13" s="98">
        <f>+(SUMIFS(Bolzano!J:J,Bolzano!$D:$D,"Demaniale")+SUMIFS(Bolzano!J:J,Bolzano!$D:$D,"FIP")+SUMIFS(Bolzano!J:J,Bolzano!$D:$D,"FIP - Ceduto")+SUMIFS(Bolzano!J:J,Bolzano!$D:$D,"LP")+SUMIFS(Bolzano!J:J,Bolzano!$D:$D,"FP 1")+SUMIFS(Bolzano!J:J,Bolzano!$D:$D,"FP 1 - Ceduto")+SUMIFS(Bolzano!J:J,Bolzano!$D:$D,"Comodato Uso Gratuito"))-(SUMIFS(Bolzano!J:J,Bolzano!N:N,$E$9,Bolzano!$D:$D,"Demaniale")+SUMIFS(Bolzano!J:J,Bolzano!N:N,$E$9,Bolzano!$D:$D,"FIP")+SUMIFS(Bolzano!J:J,Bolzano!N:N,$E$9,Bolzano!$D:$D,"FIP - Ceduto")+SUMIFS(Bolzano!J:J,Bolzano!N:N,$E$9,Bolzano!$D:$D,"LP")+SUMIFS(Bolzano!J:J,Bolzano!N:N,$E$9,Bolzano!$D:$D,"FP 1")+SUMIFS(Bolzano!J:J,Bolzano!N:N,$E$9,Bolzano!$D:$D,"FP 1 - Ceduto")+SUMIFS(Bolzano!J:J,Bolzano!N:N,$E$9,Bolzano!$D:$D,"Comodato Uso Gratuito"))</f>
        <v>0</v>
      </c>
      <c r="H13" s="41"/>
    </row>
    <row r="14" spans="1:10" ht="24.95" customHeight="1" x14ac:dyDescent="0.3">
      <c r="A14" s="97" t="s">
        <v>108</v>
      </c>
      <c r="B14" s="83">
        <f>SUM(C14:F14)</f>
        <v>148000</v>
      </c>
      <c r="C14" s="83">
        <f>SUMIFS(Calabria!J:J,Calabria!N:N,$C$9,Calabria!$D:$D,"Proprietà AdE")</f>
        <v>0</v>
      </c>
      <c r="D14" s="83">
        <f>SUMIFS(Calabria!J:J,Calabria!N:N,"Manutenzione straordinaria",Calabria!$D:$D,"Proprietà AdE")+SUMIFS(Calabria!J:J,Calabria!N:N,"Ristrutturazione edilizia",Calabria!$D:$D,"Proprietà AdE")+SUMIFS(Calabria!J:J,Calabria!N:N,"Nuova costruzione",Calabria!$D:$D,"Proprietà AdE")+SUMIFS(Calabria!J:J,Calabria!N:N,"Restauro e risanamento conservativo",Calabria!$D:$D,"Proprietà AdE")</f>
        <v>0</v>
      </c>
      <c r="E14" s="83">
        <f>SUMIFS(Calabria!J:J,Calabria!N:N,$E$9,Calabria!$D:$D,"Demaniale")+SUMIFS(Calabria!J:J,Calabria!N:N,$E$9,Calabria!$D:$D,"FIP")+SUMIFS(Calabria!J:J,Calabria!N:N,$E$9,Calabria!$D:$D,"FIP - Ceduto")+SUMIFS(Calabria!J:J,Calabria!N:N,$E$9,Calabria!$D:$D,"LP")+SUMIFS(Calabria!J:J,Calabria!N:N,$E$9,Calabria!$D:$D,"FP 1")+SUMIFS(Calabria!J:J,Calabria!N:N,$E$9,Calabria!$D:$D,"FP 1 - Ceduto")+SUMIFS(Calabria!J:J,Calabria!N:N,$E$9,Calabria!$D:$D,"Comodato Uso Gratuito")</f>
        <v>0</v>
      </c>
      <c r="F14" s="98">
        <f>+(SUMIFS(Calabria!J:J,Calabria!$D:$D,"Demaniale")+SUMIFS(Calabria!J:J,Calabria!$D:$D,"FIP")+SUMIFS(Calabria!J:J,Calabria!$D:$D,"FIP - Ceduto")+SUMIFS(Calabria!J:J,Calabria!$D:$D,"LP")+SUMIFS(Calabria!J:J,Calabria!$D:$D,"FP 1")+SUMIFS(Calabria!J:J,Calabria!$D:$D,"FP 1 - Ceduto")+SUMIFS(Calabria!J:J,Calabria!$D:$D,"Comodato Uso Gratuito"))-(SUMIFS(Calabria!J:J,Calabria!N:N,$E$9,Calabria!$D:$D,"Demaniale")+SUMIFS(Calabria!J:J,Calabria!N:N,$E$9,Calabria!$D:$D,"FIP")+SUMIFS(Calabria!J:J,Calabria!N:N,$E$9,Calabria!$D:$D,"FIP - Ceduto")+SUMIFS(Calabria!J:J,Calabria!N:N,$E$9,Calabria!$D:$D,"LP")+SUMIFS(Calabria!J:J,Calabria!N:N,$E$9,Calabria!$D:$D,"FP 1")+SUMIFS(Calabria!J:J,Calabria!N:N,$E$9,Calabria!$D:$D,"FP 1 - Ceduto")+SUMIFS(Calabria!J:J,Calabria!N:N,$E$9,Calabria!$D:$D,"Comodato Uso Gratuito"))</f>
        <v>148000</v>
      </c>
      <c r="H14" s="41"/>
      <c r="I14" s="42"/>
      <c r="J14" s="42"/>
    </row>
    <row r="15" spans="1:10" ht="24.95" customHeight="1" x14ac:dyDescent="0.3">
      <c r="A15" s="97" t="s">
        <v>109</v>
      </c>
      <c r="B15" s="83">
        <f t="shared" ref="B15:B32" si="1">SUM(C15:F15)</f>
        <v>5577167.2699999996</v>
      </c>
      <c r="C15" s="83">
        <f>SUMIFS(Campania!J:J,Campania!N:N,$C$9,Campania!$D:$D,"Proprietà AdE")</f>
        <v>0</v>
      </c>
      <c r="D15" s="83">
        <f>SUMIFS(Campania!J:J,Campania!N:N,"Manutenzione straordinaria",Campania!$D:$D,"Proprietà AdE")+SUMIFS(Campania!J:J,Campania!N:N,"Ristrutturazione edilizia",Campania!$D:$D,"Proprietà AdE")+SUMIFS(Campania!J:J,Campania!N:N,"Nuova costruzione",Campania!$D:$D,"Proprietà AdE")+SUMIFS(Campania!J:J,Campania!N:N,"Restauro e risanamento conservativo",Campania!$D:$D,"Proprietà AdE")</f>
        <v>1581388.96</v>
      </c>
      <c r="E15" s="83">
        <f>SUMIFS(Campania!J:J,Campania!N:N,$E$9,Campania!$D:$D,"Demaniale")+SUMIFS(Campania!J:J,Campania!N:N,$E$9,Campania!$D:$D,"FIP")+SUMIFS(Campania!J:J,Campania!N:N,$E$9,Campania!$D:$D,"FIP - Ceduto")+SUMIFS(Campania!J:J,Campania!N:N,$E$9,Campania!$D:$D,"LP")+SUMIFS(Campania!J:J,Campania!N:N,$E$9,Campania!$D:$D,"FP 1")+SUMIFS(Campania!J:J,Campania!N:N,$E$9,Campania!$D:$D,"FP 1 - Ceduto")+SUMIFS(Campania!J:J,Campania!N:N,$E$9,Campania!$D:$D,"Comodato Uso Gratuito")</f>
        <v>0</v>
      </c>
      <c r="F15" s="98">
        <f>+(SUMIFS(Campania!J:J,Campania!$D:$D,"Demaniale")+SUMIFS(Campania!J:J,Campania!$D:$D,"FIP")+SUMIFS(Campania!J:J,Campania!$D:$D,"FIP - Ceduto")+SUMIFS(Campania!J:J,Campania!$D:$D,"LP")+SUMIFS(Campania!J:J,Campania!$D:$D,"FP 1")+SUMIFS(Campania!J:J,Campania!$D:$D,"FP 1 - Ceduto")+SUMIFS(Campania!J:J,Campania!$D:$D,"Comodato Uso Gratuito"))-(SUMIFS(Campania!J:J,Campania!N:N,$E$9,Campania!$D:$D,"Demaniale")+SUMIFS(Campania!J:J,Campania!N:N,$E$9,Campania!$D:$D,"FIP")+SUMIFS(Campania!J:J,Campania!N:N,$E$9,Campania!$D:$D,"FIP - Ceduto")+SUMIFS(Campania!J:J,Campania!N:N,$E$9,Campania!$D:$D,"LP")+SUMIFS(Campania!J:J,Campania!N:N,$E$9,Campania!$D:$D,"FP 1")+SUMIFS(Campania!J:J,Campania!N:N,$E$9,Campania!$D:$D,"FP 1 - Ceduto")+SUMIFS(Campania!J:J,Campania!N:N,$E$9,Campania!$D:$D,"Comodato Uso Gratuito"))</f>
        <v>3995778.3099999996</v>
      </c>
      <c r="H15" s="41"/>
    </row>
    <row r="16" spans="1:10" ht="24.95" customHeight="1" x14ac:dyDescent="0.3">
      <c r="A16" s="97" t="s">
        <v>110</v>
      </c>
      <c r="B16" s="83">
        <f t="shared" si="1"/>
        <v>5250000</v>
      </c>
      <c r="C16" s="83">
        <f>SUMIFS(Emilia_romagna!J:J,Emilia_romagna!N:N,$C$9,Emilia_romagna!$D:$D,"Proprietà AdE")</f>
        <v>0</v>
      </c>
      <c r="D16" s="83">
        <f>SUMIFS(Emilia_romagna!J:J,Emilia_romagna!N:N,"Manutenzione straordinaria",Emilia_romagna!$D:$D,"Proprietà AdE")+SUMIFS(Emilia_romagna!J:J,Emilia_romagna!N:N,"Ristrutturazione edilizia",Emilia_romagna!$D:$D,"Proprietà AdE")+SUMIFS(Emilia_romagna!J:J,Emilia_romagna!N:N,"Nuova costruzione",Emilia_romagna!$D:$D,"Proprietà AdE")+SUMIFS(Emilia_romagna!J:J,Emilia_romagna!N:N,"Restauro e risanamento conservativo",Emilia_romagna!$D:$D,"Proprietà AdE")</f>
        <v>0</v>
      </c>
      <c r="E16" s="83">
        <f>SUMIFS(Emilia_romagna!J:J,Emilia_romagna!N:N,$E$9,Emilia_romagna!$D:$D,"Demaniale")+SUMIFS(Emilia_romagna!J:J,Emilia_romagna!N:N,$E$9,Emilia_romagna!$D:$D,"FIP")+SUMIFS(Emilia_romagna!J:J,Emilia_romagna!N:N,$E$9,Emilia_romagna!$D:$D,"FIP - Ceduto")+SUMIFS(Emilia_romagna!J:J,Emilia_romagna!N:N,$E$9,Emilia_romagna!$D:$D,"LP")+SUMIFS(Emilia_romagna!J:J,Emilia_romagna!N:N,$E$9,Emilia_romagna!$D:$D,"FP 1")+SUMIFS(Emilia_romagna!J:J,Emilia_romagna!N:N,$E$9,Emilia_romagna!$D:$D,"FP 1 - Ceduto")+SUMIFS(Emilia_romagna!J:J,Emilia_romagna!N:N,$E$9,Emilia_romagna!$D:$D,"Comodato Uso Gratuito")</f>
        <v>0</v>
      </c>
      <c r="F16" s="98">
        <f>+(SUMIFS(Emilia_romagna!J:J,Emilia_romagna!$D:$D,"Demaniale")+SUMIFS(Emilia_romagna!J:J,Emilia_romagna!$D:$D,"FIP")+SUMIFS(Emilia_romagna!J:J,Emilia_romagna!$D:$D,"FIP - Ceduto")+SUMIFS(Emilia_romagna!J:J,Emilia_romagna!$D:$D,"LP")+SUMIFS(Emilia_romagna!J:J,Emilia_romagna!$D:$D,"FP 1")+SUMIFS(Emilia_romagna!J:J,Emilia_romagna!$D:$D,"FP 1 - Ceduto")+SUMIFS(Emilia_romagna!J:J,Emilia_romagna!$D:$D,"Comodato Uso Gratuito"))-(SUMIFS(Emilia_romagna!J:J,Emilia_romagna!N:N,$E$9,Emilia_romagna!$D:$D,"Demaniale")+SUMIFS(Emilia_romagna!J:J,Emilia_romagna!N:N,$E$9,Emilia_romagna!$D:$D,"FIP")+SUMIFS(Emilia_romagna!J:J,Emilia_romagna!N:N,$E$9,Emilia_romagna!$D:$D,"FIP - Ceduto")+SUMIFS(Emilia_romagna!J:J,Emilia_romagna!N:N,$E$9,Emilia_romagna!$D:$D,"LP")+SUMIFS(Emilia_romagna!J:J,Emilia_romagna!N:N,$E$9,Emilia_romagna!$D:$D,"FP 1")+SUMIFS(Emilia_romagna!J:J,Emilia_romagna!N:N,$E$9,Emilia_romagna!$D:$D,"FP 1 - Ceduto")+SUMIFS(Emilia_romagna!J:J,Emilia_romagna!N:N,$E$9,Emilia_romagna!$D:$D,"Comodato Uso Gratuito"))</f>
        <v>5250000</v>
      </c>
      <c r="H16" s="41"/>
    </row>
    <row r="17" spans="1:12" ht="24.95" customHeight="1" x14ac:dyDescent="0.3">
      <c r="A17" s="97" t="s">
        <v>111</v>
      </c>
      <c r="B17" s="83">
        <f t="shared" si="1"/>
        <v>0</v>
      </c>
      <c r="C17" s="83">
        <f>SUMIFS(Friuli_VG!J:J,Friuli_VG!N:N,$C$9,Friuli_VG!$D:$D,"Proprietà AdE")</f>
        <v>0</v>
      </c>
      <c r="D17" s="83">
        <f>SUMIFS(Friuli_VG!J:J,Friuli_VG!N:N,"Manutenzione straordinaria",Friuli_VG!$D:$D,"Proprietà AdE")+SUMIFS(Friuli_VG!J:J,Friuli_VG!N:N,"Ristrutturazione edilizia",Friuli_VG!$D:$D,"Proprietà AdE")+SUMIFS(Friuli_VG!J:J,Friuli_VG!N:N,"Nuova costruzione",Friuli_VG!$D:$D,"Proprietà AdE")+SUMIFS(Friuli_VG!J:J,Friuli_VG!N:N,"Restauro e risanamento conservativo",Friuli_VG!$D:$D,"Proprietà AdE")</f>
        <v>0</v>
      </c>
      <c r="E17" s="83">
        <f>SUMIFS(Friuli_VG!J:J,Friuli_VG!N:N,$E$9,Friuli_VG!$D:$D,"Demaniale")+SUMIFS(Friuli_VG!J:J,Friuli_VG!N:N,$E$9,Friuli_VG!$D:$D,"FIP")+SUMIFS(Friuli_VG!J:J,Friuli_VG!N:N,$E$9,Friuli_VG!$D:$D,"FIP - Ceduto")+SUMIFS(Friuli_VG!J:J,Friuli_VG!N:N,$E$9,Friuli_VG!$D:$D,"LP")+SUMIFS(Friuli_VG!J:J,Friuli_VG!N:N,$E$9,Friuli_VG!$D:$D,"FP 1")+SUMIFS(Friuli_VG!J:J,Friuli_VG!N:N,$E$9,Friuli_VG!$D:$D,"FP 1 - Ceduto")+SUMIFS(Friuli_VG!J:J,Friuli_VG!N:N,$E$9,Friuli_VG!$D:$D,"Comodato Uso Gratuito")</f>
        <v>0</v>
      </c>
      <c r="F17" s="98">
        <f>+(SUMIFS(Friuli_VG!J:J,Friuli_VG!$D:$D,"Demaniale")+SUMIFS(Friuli_VG!J:J,Friuli_VG!$D:$D,"FIP")+SUMIFS(Friuli_VG!J:J,Friuli_VG!$D:$D,"FIP - Ceduto")+SUMIFS(Friuli_VG!J:J,Friuli_VG!$D:$D,"LP")+SUMIFS(Friuli_VG!J:J,Friuli_VG!$D:$D,"FP 1")+SUMIFS(Friuli_VG!J:J,Friuli_VG!$D:$D,"FP 1 - Ceduto")+SUMIFS(Friuli_VG!J:J,Friuli_VG!$D:$D,"Comodato Uso Gratuito"))-(SUMIFS(Friuli_VG!J:J,Friuli_VG!N:N,$E$9,Friuli_VG!$D:$D,"Demaniale")+SUMIFS(Friuli_VG!J:J,Friuli_VG!N:N,$E$9,Friuli_VG!$D:$D,"FIP")+SUMIFS(Friuli_VG!J:J,Friuli_VG!N:N,$E$9,Friuli_VG!$D:$D,"FIP - Ceduto")+SUMIFS(Friuli_VG!J:J,Friuli_VG!N:N,$E$9,Friuli_VG!$D:$D,"LP")+SUMIFS(Friuli_VG!J:J,Friuli_VG!N:N,$E$9,Friuli_VG!$D:$D,"FP 1")+SUMIFS(Friuli_VG!J:J,Friuli_VG!N:N,$E$9,Friuli_VG!$D:$D,"FP 1 - Ceduto")+SUMIFS(Friuli_VG!J:J,Friuli_VG!N:N,$E$9,Friuli_VG!$D:$D,"Comodato Uso Gratuito"))</f>
        <v>0</v>
      </c>
      <c r="H17" s="41"/>
      <c r="I17" s="42"/>
      <c r="J17" s="42"/>
    </row>
    <row r="18" spans="1:12" ht="24.95" customHeight="1" x14ac:dyDescent="0.3">
      <c r="A18" s="97" t="s">
        <v>112</v>
      </c>
      <c r="B18" s="83">
        <f t="shared" si="1"/>
        <v>0</v>
      </c>
      <c r="C18" s="83">
        <f>SUMIFS(Lazio!J:J,Lazio!N:N,$C$9,Lazio!$D:$D,"Proprietà AdE")</f>
        <v>0</v>
      </c>
      <c r="D18" s="83">
        <f>SUMIFS(Lazio!J:J,Lazio!N:N,"Manutenzione straordinaria",Lazio!$D:$D,"Proprietà AdE")+SUMIFS(Lazio!J:J,Lazio!N:N,"Ristrutturazione edilizia",Lazio!$D:$D,"Proprietà AdE")+SUMIFS(Lazio!J:J,Lazio!N:N,"Nuova costruzione",Lazio!$D:$D,"Proprietà AdE")+SUMIFS(Lazio!J:J,Lazio!N:N,"Restauro e risanamento conservativo",Lazio!$D:$D,"Proprietà AdE")</f>
        <v>0</v>
      </c>
      <c r="E18" s="83">
        <f>SUMIFS(Lazio!J:J,Lazio!N:N,$E$9,Lazio!$D:$D,"Demaniale")+SUMIFS(Lazio!J:J,Lazio!N:N,$E$9,Lazio!$D:$D,"FIP")+SUMIFS(Lazio!J:J,Lazio!N:N,$E$9,Lazio!$D:$D,"FIP - Ceduto")+SUMIFS(Lazio!J:J,Lazio!N:N,$E$9,Lazio!$D:$D,"LP")+SUMIFS(Lazio!J:J,Lazio!N:N,$E$9,Lazio!$D:$D,"FP 1")+SUMIFS(Lazio!J:J,Lazio!N:N,$E$9,Lazio!$D:$D,"FP 1 - Ceduto")+SUMIFS(Lazio!J:J,Lazio!N:N,$E$9,Lazio!$D:$D,"Comodato Uso Gratuito")</f>
        <v>0</v>
      </c>
      <c r="F18" s="98">
        <f>+(SUMIFS(Lazio!J:J,Lazio!$D:$D,"Demaniale")+SUMIFS(Lazio!J:J,Lazio!$D:$D,"FIP")+SUMIFS(Lazio!J:J,Lazio!$D:$D,"FIP - Ceduto")+SUMIFS(Lazio!J:J,Lazio!$D:$D,"LP")+SUMIFS(Lazio!J:J,Lazio!$D:$D,"FP 1")+SUMIFS(Lazio!J:J,Lazio!$D:$D,"FP 1 - Ceduto")+SUMIFS(Lazio!J:J,Lazio!$D:$D,"Comodato Uso Gratuito"))-(SUMIFS(Lazio!J:J,Lazio!N:N,$E$9,Lazio!$D:$D,"Demaniale")+SUMIFS(Lazio!J:J,Lazio!N:N,$E$9,Lazio!$D:$D,"FIP")+SUMIFS(Lazio!J:J,Lazio!N:N,$E$9,Lazio!$D:$D,"FIP - Ceduto")+SUMIFS(Lazio!J:J,Lazio!N:N,$E$9,Lazio!$D:$D,"LP")+SUMIFS(Lazio!J:J,Lazio!N:N,$E$9,Lazio!$D:$D,"FP 1")+SUMIFS(Lazio!J:J,Lazio!N:N,$E$9,Lazio!$D:$D,"FP 1 - Ceduto")+SUMIFS(Lazio!J:J,Lazio!N:N,$E$9,Lazio!$D:$D,"Comodato Uso Gratuito"))</f>
        <v>0</v>
      </c>
      <c r="H18" s="41"/>
    </row>
    <row r="19" spans="1:12" ht="24.95" customHeight="1" x14ac:dyDescent="0.3">
      <c r="A19" s="97" t="s">
        <v>113</v>
      </c>
      <c r="B19" s="83">
        <f t="shared" si="1"/>
        <v>0</v>
      </c>
      <c r="C19" s="83">
        <f>SUMIFS(Liguria!J:J,Liguria!N:N,$C$9,Liguria!$D:$D,"Proprietà AdE")</f>
        <v>0</v>
      </c>
      <c r="D19" s="83">
        <f>SUMIFS(Liguria!J:J,Liguria!N:N,"Manutenzione straordinaria",Liguria!$D:$D,"Proprietà AdE")+SUMIFS(Liguria!J:J,Liguria!N:N,"Ristrutturazione edilizia",Liguria!$D:$D,"Proprietà AdE")+SUMIFS(Liguria!J:J,Liguria!N:N,"Nuova costruzione",Liguria!$D:$D,"Proprietà AdE")+SUMIFS(Liguria!J:J,Liguria!N:N,"Restauro e risanamento conservativo",Liguria!$D:$D,"Proprietà AdE")</f>
        <v>0</v>
      </c>
      <c r="E19" s="83">
        <f>SUMIFS(Liguria!J:J,Liguria!N:N,$E$9,Liguria!$D:$D,"Demaniale")+SUMIFS(Liguria!J:J,Liguria!N:N,$E$9,Liguria!$D:$D,"FIP")+SUMIFS(Liguria!J:J,Liguria!N:N,$E$9,Liguria!$D:$D,"FIP - Ceduto")+SUMIFS(Liguria!J:J,Liguria!N:N,$E$9,Liguria!$D:$D,"LP")+SUMIFS(Liguria!J:J,Liguria!N:N,$E$9,Liguria!$D:$D,"FP 1")+SUMIFS(Liguria!J:J,Liguria!N:N,$E$9,Liguria!$D:$D,"FP 1 - Ceduto")+SUMIFS(Liguria!J:J,Liguria!N:N,$E$9,Liguria!$D:$D,"Comodato Uso Gratuito")</f>
        <v>0</v>
      </c>
      <c r="F19" s="98">
        <f>+(SUMIFS(Liguria!J:J,Liguria!$D:$D,"Demaniale")+SUMIFS(Liguria!J:J,Liguria!$D:$D,"FIP")+SUMIFS(Liguria!J:J,Liguria!$D:$D,"FIP - Ceduto")+SUMIFS(Liguria!J:J,Liguria!$D:$D,"LP")+SUMIFS(Liguria!J:J,Liguria!$D:$D,"FP 1")+SUMIFS(Liguria!J:J,Liguria!$D:$D,"FP 1 - Ceduto")+SUMIFS(Liguria!J:J,Liguria!$D:$D,"Comodato Uso Gratuito"))-(SUMIFS(Liguria!J:J,Liguria!N:N,$E$9,Liguria!$D:$D,"Demaniale")+SUMIFS(Liguria!J:J,Liguria!N:N,$E$9,Liguria!$D:$D,"FIP")+SUMIFS(Liguria!J:J,Liguria!N:N,$E$9,Liguria!$D:$D,"FIP - Ceduto")+SUMIFS(Liguria!J:J,Liguria!N:N,$E$9,Liguria!$D:$D,"LP")+SUMIFS(Liguria!J:J,Liguria!N:N,$E$9,Liguria!$D:$D,"FP 1")+SUMIFS(Liguria!J:J,Liguria!N:N,$E$9,Liguria!$D:$D,"FP 1 - Ceduto")+SUMIFS(Liguria!J:J,Liguria!N:N,$E$9,Liguria!$D:$D,"Comodato Uso Gratuito"))</f>
        <v>0</v>
      </c>
      <c r="H19" s="41"/>
    </row>
    <row r="20" spans="1:12" ht="24.95" customHeight="1" x14ac:dyDescent="0.3">
      <c r="A20" s="97" t="s">
        <v>114</v>
      </c>
      <c r="B20" s="83">
        <f t="shared" si="1"/>
        <v>0</v>
      </c>
      <c r="C20" s="83">
        <f>SUMIFS(Lombardia!J:J,Lombardia!N:N,$C$9,Lombardia!$D:$D,"Proprietà AdE")</f>
        <v>0</v>
      </c>
      <c r="D20" s="83">
        <f>SUMIFS(Lombardia!J:J,Lombardia!N:N,"Manutenzione straordinaria",Lombardia!$D:$D,"Proprietà AdE")+SUMIFS(Lombardia!J:J,Lombardia!N:N,"Ristrutturazione edilizia",Lombardia!$D:$D,"Proprietà AdE")+SUMIFS(Lombardia!J:J,Lombardia!N:N,"Nuova costruzione",Lombardia!$D:$D,"Proprietà AdE")+SUMIFS(Lombardia!J:J,Lombardia!N:N,"Restauro e risanamento conservativo",Lombardia!$D:$D,"Proprietà AdE")</f>
        <v>0</v>
      </c>
      <c r="E20" s="83">
        <f>SUMIFS(Lombardia!J:J,Lombardia!N:N,$E$9,Lombardia!$D:$D,"Demaniale")+SUMIFS(Lombardia!J:J,Lombardia!N:N,$E$9,Lombardia!$D:$D,"FIP")+SUMIFS(Lombardia!J:J,Lombardia!N:N,$E$9,Lombardia!$D:$D,"FIP - Ceduto")+SUMIFS(Lombardia!J:J,Lombardia!N:N,$E$9,Lombardia!$D:$D,"LP")+SUMIFS(Lombardia!J:J,Lombardia!N:N,$E$9,Lombardia!$D:$D,"FP 1")+SUMIFS(Lombardia!J:J,Lombardia!N:N,$E$9,Lombardia!$D:$D,"FP 1 - Ceduto")+SUMIFS(Lombardia!J:J,Lombardia!N:N,$E$9,Lombardia!$D:$D,"Comodato Uso Gratuito")</f>
        <v>0</v>
      </c>
      <c r="F20" s="98">
        <f>+(SUMIFS(Lombardia!J:J,Lombardia!$D:$D,"Demaniale")+SUMIFS(Lombardia!J:J,Lombardia!$D:$D,"FIP")+SUMIFS(Lombardia!J:J,Lombardia!$D:$D,"FIP - Ceduto")+SUMIFS(Lombardia!J:J,Lombardia!$D:$D,"LP")+SUMIFS(Lombardia!J:J,Lombardia!$D:$D,"FP 1")+SUMIFS(Lombardia!J:J,Lombardia!$D:$D,"FP 1 - Ceduto")+SUMIFS(Lombardia!J:J,Lombardia!$D:$D,"Comodato Uso Gratuito"))-(SUMIFS(Lombardia!J:J,Lombardia!N:N,$E$9,Lombardia!$D:$D,"Demaniale")+SUMIFS(Lombardia!J:J,Lombardia!N:N,$E$9,Lombardia!$D:$D,"FIP")+SUMIFS(Lombardia!J:J,Lombardia!N:N,$E$9,Lombardia!$D:$D,"FIP - Ceduto")+SUMIFS(Lombardia!J:J,Lombardia!N:N,$E$9,Lombardia!$D:$D,"LP")+SUMIFS(Lombardia!J:J,Lombardia!N:N,$E$9,Lombardia!$D:$D,"FP 1")+SUMIFS(Lombardia!J:J,Lombardia!N:N,$E$9,Lombardia!$D:$D,"FP 1 - Ceduto")+SUMIFS(Lombardia!J:J,Lombardia!N:N,$E$9,Lombardia!$D:$D,"Comodato Uso Gratuito"))</f>
        <v>0</v>
      </c>
      <c r="H20" s="41"/>
      <c r="I20" s="42"/>
      <c r="J20" s="42"/>
      <c r="K20" s="42"/>
      <c r="L20" s="42"/>
    </row>
    <row r="21" spans="1:12" ht="24.95" customHeight="1" x14ac:dyDescent="0.3">
      <c r="A21" s="97" t="s">
        <v>115</v>
      </c>
      <c r="B21" s="83">
        <f t="shared" si="1"/>
        <v>0</v>
      </c>
      <c r="C21" s="83">
        <f>SUMIFS(Marche!J:J,Marche!N:N,$C$9,Marche!$D:$D,"Proprietà AdE")</f>
        <v>0</v>
      </c>
      <c r="D21" s="83">
        <f>SUMIFS(Marche!J:J,Marche!N:N,"Manutenzione straordinaria",Marche!$D:$D,"Proprietà AdE")+SUMIFS(Marche!J:J,Marche!N:N,"Ristrutturazione edilizia",Marche!$D:$D,"Proprietà AdE")+SUMIFS(Marche!J:J,Marche!N:N,"Nuova costruzione",Marche!$D:$D,"Proprietà AdE")+SUMIFS(Marche!J:J,Marche!N:N,"Restauro e risanamento conservativo",Marche!$D:$D,"Proprietà AdE")</f>
        <v>0</v>
      </c>
      <c r="E21" s="83">
        <f>SUMIFS(Marche!J:J,Marche!N:N,$E$9,Marche!$D:$D,"Demaniale")+SUMIFS(Marche!J:J,Marche!N:N,$E$9,Marche!$D:$D,"FIP")+SUMIFS(Marche!J:J,Marche!N:N,$E$9,Marche!$D:$D,"FIP - Ceduto")+SUMIFS(Marche!J:J,Marche!N:N,$E$9,Marche!$D:$D,"LP")+SUMIFS(Marche!J:J,Marche!N:N,$E$9,Marche!$D:$D,"FP 1")+SUMIFS(Marche!J:J,Marche!N:N,$E$9,Marche!$D:$D,"FP 1 - Ceduto")+SUMIFS(Marche!J:J,Marche!N:N,$E$9,Marche!$D:$D,"Comodato Uso Gratuito")</f>
        <v>0</v>
      </c>
      <c r="F21" s="98">
        <f>+(SUMIFS(Marche!J:J,Marche!$D:$D,"Demaniale")+SUMIFS(Marche!J:J,Marche!$D:$D,"FIP")+SUMIFS(Marche!J:J,Marche!$D:$D,"FIP - Ceduto")+SUMIFS(Marche!J:J,Marche!$D:$D,"LP")+SUMIFS(Marche!J:J,Marche!$D:$D,"FP 1")+SUMIFS(Marche!J:J,Marche!$D:$D,"FP 1 - Ceduto")+SUMIFS(Marche!J:J,Marche!$D:$D,"Comodato Uso Gratuito"))-(SUMIFS(Marche!J:J,Marche!N:N,$E$9,Marche!$D:$D,"Demaniale")+SUMIFS(Marche!J:J,Marche!N:N,$E$9,Marche!$D:$D,"FIP")+SUMIFS(Marche!J:J,Marche!N:N,$E$9,Marche!$D:$D,"FIP - Ceduto")+SUMIFS(Marche!J:J,Marche!N:N,$E$9,Marche!$D:$D,"LP")+SUMIFS(Marche!J:J,Marche!N:N,$E$9,Marche!$D:$D,"FP 1")+SUMIFS(Marche!J:J,Marche!N:N,$E$9,Marche!$D:$D,"FP 1 - Ceduto")+SUMIFS(Marche!J:J,Marche!N:N,$E$9,Marche!$D:$D,"Comodato Uso Gratuito"))</f>
        <v>0</v>
      </c>
      <c r="H21" s="41"/>
    </row>
    <row r="22" spans="1:12" ht="24.95" customHeight="1" x14ac:dyDescent="0.3">
      <c r="A22" s="97" t="s">
        <v>116</v>
      </c>
      <c r="B22" s="83">
        <f t="shared" si="1"/>
        <v>0</v>
      </c>
      <c r="C22" s="83">
        <f>SUMIFS(Molise!J:J,Molise!N:N,$C$9,Molise!$D:$D,"Proprietà AdE")</f>
        <v>0</v>
      </c>
      <c r="D22" s="83">
        <f>SUMIFS(Molise!J:J,Molise!N:N,"Manutenzione straordinaria",Molise!$D:$D,"Proprietà AdE")+SUMIFS(Molise!J:J,Molise!N:N,"Ristrutturazione edilizia",Molise!$D:$D,"Proprietà AdE")+SUMIFS(Molise!J:J,Molise!N:N,"Nuova costruzione",Molise!$D:$D,"Proprietà AdE")+SUMIFS(Molise!J:J,Molise!N:N,"Restauro e risanamento conservativo",Molise!$D:$D,"Proprietà AdE")</f>
        <v>0</v>
      </c>
      <c r="E22" s="83">
        <f>SUMIFS(Molise!J:J,Molise!N:N,$E$9,Molise!$D:$D,"Demaniale")+SUMIFS(Molise!J:J,Molise!N:N,$E$9,Molise!$D:$D,"FIP")+SUMIFS(Molise!J:J,Molise!N:N,$E$9,Molise!$D:$D,"FIP - Ceduto")+SUMIFS(Molise!J:J,Molise!N:N,$E$9,Molise!$D:$D,"LP")+SUMIFS(Molise!J:J,Molise!N:N,$E$9,Molise!$D:$D,"FP 1")+SUMIFS(Molise!J:J,Molise!N:N,$E$9,Molise!$D:$D,"FP 1 - Ceduto")+SUMIFS(Molise!J:J,Molise!N:N,$E$9,Molise!$D:$D,"Comodato Uso Gratuito")</f>
        <v>0</v>
      </c>
      <c r="F22" s="98">
        <f>+(SUMIFS(Molise!J:J,Molise!$D:$D,"Demaniale")+SUMIFS(Molise!J:J,Molise!$D:$D,"FIP")+SUMIFS(Molise!J:J,Molise!$D:$D,"FIP - Ceduto")+SUMIFS(Molise!J:J,Molise!$D:$D,"LP")+SUMIFS(Molise!J:J,Molise!$D:$D,"FP 1")+SUMIFS(Molise!J:J,Molise!$D:$D,"FP 1 - Ceduto")+SUMIFS(Molise!J:J,Molise!$D:$D,"Comodato Uso Gratuito"))-(SUMIFS(Molise!J:J,Molise!N:N,$E$9,Molise!$D:$D,"Demaniale")+SUMIFS(Molise!J:J,Molise!N:N,$E$9,Molise!$D:$D,"FIP")+SUMIFS(Molise!J:J,Molise!N:N,$E$9,Molise!$D:$D,"FIP - Ceduto")+SUMIFS(Molise!J:J,Molise!N:N,$E$9,Molise!$D:$D,"LP")+SUMIFS(Molise!J:J,Molise!N:N,$E$9,Molise!$D:$D,"FP 1")+SUMIFS(Molise!J:J,Molise!N:N,$E$9,Molise!$D:$D,"FP 1 - Ceduto")+SUMIFS(Molise!J:J,Molise!N:N,$E$9,Molise!$D:$D,"Comodato Uso Gratuito"))</f>
        <v>0</v>
      </c>
      <c r="H22" s="41"/>
    </row>
    <row r="23" spans="1:12" ht="24.95" customHeight="1" x14ac:dyDescent="0.3">
      <c r="A23" s="97" t="s">
        <v>117</v>
      </c>
      <c r="B23" s="83">
        <f t="shared" si="1"/>
        <v>1328824.0900000001</v>
      </c>
      <c r="C23" s="83">
        <f>SUMIFS(Piemonte!J:J,Piemonte!N:N,$C$9,Piemonte!$D:$D,"Proprietà AdE")</f>
        <v>0</v>
      </c>
      <c r="D23" s="83">
        <f>SUMIFS(Piemonte!J:J,Piemonte!N:N,"Manutenzione straordinaria",Piemonte!$D:$D,"Proprietà AdE")+SUMIFS(Piemonte!J:J,Piemonte!N:N,"Ristrutturazione edilizia",Piemonte!$D:$D,"Proprietà AdE")+SUMIFS(Piemonte!J:J,Piemonte!N:N,"Nuova costruzione",Piemonte!$D:$D,"Proprietà AdE")+SUMIFS(Piemonte!J:J,Piemonte!N:N,"Restauro e risanamento conservativo",Piemonte!$D:$D,"Proprietà AdE")</f>
        <v>0</v>
      </c>
      <c r="E23" s="83">
        <f>SUMIFS(Piemonte!J:J,Piemonte!N:N,$E$9,Piemonte!$D:$D,"Demaniale")+SUMIFS(Piemonte!J:J,Piemonte!N:N,$E$9,Piemonte!$D:$D,"FIP")+SUMIFS(Piemonte!J:J,Piemonte!N:N,$E$9,Piemonte!$D:$D,"FIP - Ceduto")+SUMIFS(Piemonte!J:J,Piemonte!N:N,$E$9,Piemonte!$D:$D,"LP")+SUMIFS(Piemonte!J:J,Piemonte!N:N,$E$9,Piemonte!$D:$D,"FP 1")+SUMIFS(Piemonte!J:J,Piemonte!N:N,$E$9,Piemonte!$D:$D,"FP 1 - Ceduto")+SUMIFS(Piemonte!J:J,Piemonte!N:N,$E$9,Piemonte!$D:$D,"Comodato Uso Gratuito")</f>
        <v>0</v>
      </c>
      <c r="F23" s="98">
        <f>+(SUMIFS(Piemonte!J:J,Piemonte!$D:$D,"Demaniale")+SUMIFS(Piemonte!J:J,Piemonte!$D:$D,"FIP")+SUMIFS(Piemonte!J:J,Piemonte!$D:$D,"FIP - Ceduto")+SUMIFS(Piemonte!J:J,Piemonte!$D:$D,"LP")+SUMIFS(Piemonte!J:J,Piemonte!$D:$D,"FP 1")+SUMIFS(Piemonte!J:J,Piemonte!$D:$D,"FP 1 - Ceduto")+SUMIFS(Piemonte!J:J,Piemonte!$D:$D,"Comodato Uso Gratuito"))-(SUMIFS(Piemonte!J:J,Piemonte!N:N,$E$9,Piemonte!$D:$D,"Demaniale")+SUMIFS(Piemonte!J:J,Piemonte!N:N,$E$9,Piemonte!$D:$D,"FIP")+SUMIFS(Piemonte!J:J,Piemonte!N:N,$E$9,Piemonte!$D:$D,"FIP - Ceduto")+SUMIFS(Piemonte!J:J,Piemonte!N:N,$E$9,Piemonte!$D:$D,"LP")+SUMIFS(Piemonte!J:J,Piemonte!N:N,$E$9,Piemonte!$D:$D,"FP 1")+SUMIFS(Piemonte!J:J,Piemonte!N:N,$E$9,Piemonte!$D:$D,"FP 1 - Ceduto")+SUMIFS(Piemonte!J:J,Piemonte!N:N,$E$9,Piemonte!$D:$D,"Comodato Uso Gratuito"))</f>
        <v>1328824.0900000001</v>
      </c>
      <c r="H23" s="41"/>
      <c r="I23" s="42"/>
      <c r="J23" s="42"/>
      <c r="K23" s="42"/>
      <c r="L23" s="42"/>
    </row>
    <row r="24" spans="1:12" s="42" customFormat="1" ht="24.95" customHeight="1" x14ac:dyDescent="0.3">
      <c r="A24" s="97" t="s">
        <v>118</v>
      </c>
      <c r="B24" s="83">
        <f t="shared" si="1"/>
        <v>0</v>
      </c>
      <c r="C24" s="83">
        <f>SUMIFS(Puglia!J:J,Puglia!N:N,$C$9,Puglia!$D:$D,"Proprietà AdE")</f>
        <v>0</v>
      </c>
      <c r="D24" s="83">
        <f>SUMIFS(Puglia!J:J,Puglia!N:N,"Manutenzione straordinaria",Puglia!$D:$D,"Proprietà AdE")+SUMIFS(Puglia!J:J,Puglia!N:N,"Ristrutturazione edilizia",Puglia!$D:$D,"Proprietà AdE")+SUMIFS(Puglia!J:J,Puglia!N:N,"Nuova costruzione",Puglia!$D:$D,"Proprietà AdE")+SUMIFS(Puglia!J:J,Puglia!N:N,"Restauro e risanamento conservativo",Puglia!$D:$D,"Proprietà AdE")</f>
        <v>0</v>
      </c>
      <c r="E24" s="83">
        <f>SUMIFS(Puglia!J:J,Puglia!N:N,$E$9,Puglia!$D:$D,"Demaniale")+SUMIFS(Puglia!J:J,Puglia!N:N,$E$9,Puglia!$D:$D,"FIP")+SUMIFS(Puglia!J:J,Puglia!N:N,$E$9,Puglia!$D:$D,"FIP - Ceduto")+SUMIFS(Puglia!J:J,Puglia!N:N,$E$9,Puglia!$D:$D,"LP")+SUMIFS(Puglia!J:J,Puglia!N:N,$E$9,Puglia!$D:$D,"FP 1")+SUMIFS(Puglia!J:J,Puglia!N:N,$E$9,Puglia!$D:$D,"FP 1 - Ceduto")+SUMIFS(Puglia!J:J,Puglia!N:N,$E$9,Puglia!$D:$D,"Comodato Uso Gratuito")</f>
        <v>0</v>
      </c>
      <c r="F24" s="98">
        <f>+(SUMIFS(Puglia!J:J,Puglia!$D:$D,"Demaniale")+SUMIFS(Puglia!J:J,Puglia!$D:$D,"FIP")+SUMIFS(Puglia!J:J,Puglia!$D:$D,"FIP - Ceduto")+SUMIFS(Puglia!J:J,Puglia!$D:$D,"LP")+SUMIFS(Puglia!J:J,Puglia!$D:$D,"FP 1")+SUMIFS(Puglia!J:J,Puglia!$D:$D,"FP 1 - Ceduto")+SUMIFS(Puglia!J:J,Puglia!$D:$D,"Comodato Uso Gratuito"))-(SUMIFS(Puglia!J:J,Puglia!N:N,$E$9,Puglia!$D:$D,"Demaniale")+SUMIFS(Puglia!J:J,Puglia!N:N,$E$9,Puglia!$D:$D,"FIP")+SUMIFS(Puglia!J:J,Puglia!N:N,$E$9,Puglia!$D:$D,"FIP - Ceduto")+SUMIFS(Puglia!J:J,Puglia!N:N,$E$9,Puglia!$D:$D,"LP")+SUMIFS(Puglia!J:J,Puglia!N:N,$E$9,Puglia!$D:$D,"FP 1")+SUMIFS(Puglia!J:J,Puglia!N:N,$E$9,Puglia!$D:$D,"FP 1 - Ceduto")+SUMIFS(Puglia!J:J,Puglia!N:N,$E$9,Puglia!$D:$D,"Comodato Uso Gratuito"))</f>
        <v>0</v>
      </c>
      <c r="H24" s="41"/>
      <c r="I24" s="29"/>
      <c r="J24" s="29"/>
      <c r="K24" s="29"/>
      <c r="L24" s="29"/>
    </row>
    <row r="25" spans="1:12" ht="24.95" customHeight="1" x14ac:dyDescent="0.3">
      <c r="A25" s="97" t="s">
        <v>119</v>
      </c>
      <c r="B25" s="83">
        <f t="shared" si="1"/>
        <v>0</v>
      </c>
      <c r="C25" s="83">
        <f>SUMIFS(Sardegna!J:J,Sardegna!N:N,$C$9,Sardegna!$D:$D,"Proprietà AdE")</f>
        <v>0</v>
      </c>
      <c r="D25" s="83">
        <f>SUMIFS(Sardegna!J:J,Sardegna!N:N,"Manutenzione straordinaria",Sardegna!$D:$D,"Proprietà AdE")+SUMIFS(Sardegna!J:J,Sardegna!N:N,"Ristrutturazione edilizia",Sardegna!$D:$D,"Proprietà AdE")+SUMIFS(Sardegna!J:J,Sardegna!N:N,"Nuova costruzione",Sardegna!$D:$D,"Proprietà AdE")+SUMIFS(Sardegna!J:J,Sardegna!N:N,"Restauro e risanamento conservativo",Sardegna!$D:$D,"Proprietà AdE")</f>
        <v>0</v>
      </c>
      <c r="E25" s="83">
        <f>SUMIFS(Sardegna!J:J,Sardegna!N:N,$E$9,Sardegna!$D:$D,"Demaniale")+SUMIFS(Sardegna!J:J,Sardegna!N:N,$E$9,Sardegna!$D:$D,"FIP")+SUMIFS(Sardegna!J:J,Sardegna!N:N,$E$9,Sardegna!$D:$D,"FIP - Ceduto")+SUMIFS(Sardegna!J:J,Sardegna!N:N,$E$9,Sardegna!$D:$D,"LP")+SUMIFS(Sardegna!J:J,Sardegna!N:N,$E$9,Sardegna!$D:$D,"FP 1")+SUMIFS(Sardegna!J:J,Sardegna!N:N,$E$9,Sardegna!$D:$D,"FP 1 - Ceduto")+SUMIFS(Sardegna!J:J,Sardegna!N:N,$E$9,Sardegna!$D:$D,"Comodato Uso Gratuito")</f>
        <v>0</v>
      </c>
      <c r="F25" s="98">
        <f>+(SUMIFS(Sardegna!J:J,Sardegna!$D:$D,"Demaniale")+SUMIFS(Sardegna!J:J,Sardegna!$D:$D,"FIP")+SUMIFS(Sardegna!J:J,Sardegna!$D:$D,"FIP - Ceduto")+SUMIFS(Sardegna!J:J,Sardegna!$D:$D,"LP")+SUMIFS(Sardegna!J:J,Sardegna!$D:$D,"FP 1")+SUMIFS(Sardegna!J:J,Sardegna!$D:$D,"FP 1 - Ceduto")+SUMIFS(Sardegna!J:J,Sardegna!$D:$D,"Comodato Uso Gratuito"))-(SUMIFS(Sardegna!J:J,Sardegna!N:N,$E$9,Sardegna!$D:$D,"Demaniale")+SUMIFS(Sardegna!J:J,Sardegna!N:N,$E$9,Sardegna!$D:$D,"FIP")+SUMIFS(Sardegna!J:J,Sardegna!N:N,$E$9,Sardegna!$D:$D,"FIP - Ceduto")+SUMIFS(Sardegna!J:J,Sardegna!N:N,$E$9,Sardegna!$D:$D,"LP")+SUMIFS(Sardegna!J:J,Sardegna!N:N,$E$9,Sardegna!$D:$D,"FP 1")+SUMIFS(Sardegna!J:J,Sardegna!N:N,$E$9,Sardegna!$D:$D,"FP 1 - Ceduto")+SUMIFS(Sardegna!J:J,Sardegna!N:N,$E$9,Sardegna!$D:$D,"Comodato Uso Gratuito"))</f>
        <v>0</v>
      </c>
      <c r="H25" s="41"/>
    </row>
    <row r="26" spans="1:12" ht="24.95" customHeight="1" x14ac:dyDescent="0.3">
      <c r="A26" s="97" t="s">
        <v>120</v>
      </c>
      <c r="B26" s="83">
        <f t="shared" si="1"/>
        <v>3224800</v>
      </c>
      <c r="C26" s="83">
        <f>SUMIFS(Sicilia!J:J,Sicilia!N:N,$C$9,Sicilia!$D:$D,"Proprietà AdE")</f>
        <v>0</v>
      </c>
      <c r="D26" s="83">
        <f>SUMIFS(Sicilia!J:J,Sicilia!N:N,"Manutenzione straordinaria",Sicilia!$D:$D,"Proprietà AdE")+SUMIFS(Sicilia!J:J,Sicilia!N:N,"Ristrutturazione edilizia",Sicilia!$D:$D,"Proprietà AdE")+SUMIFS(Sicilia!J:J,Sicilia!N:N,"Nuova costruzione",Sicilia!$D:$D,"Proprietà AdE")+SUMIFS(Sicilia!J:J,Sicilia!N:N,"Restauro e risanamento conservativo",Sicilia!$D:$D,"Proprietà AdE")</f>
        <v>0</v>
      </c>
      <c r="E26" s="83">
        <f>SUMIFS(Sicilia!J:J,Sicilia!N:N,$E$9,Sicilia!$D:$D,"Demaniale")+SUMIFS(Sicilia!J:J,Sicilia!N:N,$E$9,Sicilia!$D:$D,"FIP")+SUMIFS(Sicilia!J:J,Sicilia!N:N,$E$9,Sicilia!$D:$D,"FIP - Ceduto")+SUMIFS(Sicilia!J:J,Sicilia!N:N,$E$9,Sicilia!$D:$D,"LP")+SUMIFS(Sicilia!J:J,Sicilia!N:N,$E$9,Sicilia!$D:$D,"FP 1")+SUMIFS(Sicilia!J:J,Sicilia!N:N,$E$9,Sicilia!$D:$D,"FP 1 - Ceduto")+SUMIFS(Sicilia!J:J,Sicilia!N:N,$E$9,Sicilia!$D:$D,"Comodato Uso Gratuito")</f>
        <v>0</v>
      </c>
      <c r="F26" s="98">
        <f>+(SUMIFS(Sicilia!J:J,Sicilia!$D:$D,"Demaniale")+SUMIFS(Sicilia!J:J,Sicilia!$D:$D,"FIP")+SUMIFS(Sicilia!J:J,Sicilia!$D:$D,"FIP - Ceduto")+SUMIFS(Sicilia!J:J,Sicilia!$D:$D,"LP")+SUMIFS(Sicilia!J:J,Sicilia!$D:$D,"FP 1")+SUMIFS(Sicilia!J:J,Sicilia!$D:$D,"FP 1 - Ceduto")+SUMIFS(Sicilia!J:J,Sicilia!$D:$D,"Comodato Uso Gratuito"))-(SUMIFS(Sicilia!J:J,Sicilia!N:N,$E$9,Sicilia!$D:$D,"Demaniale")+SUMIFS(Sicilia!J:J,Sicilia!N:N,$E$9,Sicilia!$D:$D,"FIP")+SUMIFS(Sicilia!J:J,Sicilia!N:N,$E$9,Sicilia!$D:$D,"FIP - Ceduto")+SUMIFS(Sicilia!J:J,Sicilia!N:N,$E$9,Sicilia!$D:$D,"LP")+SUMIFS(Sicilia!J:J,Sicilia!N:N,$E$9,Sicilia!$D:$D,"FP 1")+SUMIFS(Sicilia!J:J,Sicilia!N:N,$E$9,Sicilia!$D:$D,"FP 1 - Ceduto")+SUMIFS(Sicilia!J:J,Sicilia!N:N,$E$9,Sicilia!$D:$D,"Comodato Uso Gratuito"))</f>
        <v>3224800</v>
      </c>
      <c r="H26" s="41"/>
    </row>
    <row r="27" spans="1:12" ht="24.95" customHeight="1" x14ac:dyDescent="0.3">
      <c r="A27" s="97" t="s">
        <v>121</v>
      </c>
      <c r="B27" s="83">
        <f t="shared" si="1"/>
        <v>0</v>
      </c>
      <c r="C27" s="83">
        <f>SUMIFS(Toscana!J:J,Toscana!N:N,$C$9,Toscana!$D:$D,"Proprietà AdE")</f>
        <v>0</v>
      </c>
      <c r="D27" s="83">
        <f>SUMIFS(Toscana!J:J,Toscana!N:N,"Manutenzione straordinaria",Toscana!$D:$D,"Proprietà AdE")+SUMIFS(Toscana!J:J,Toscana!N:N,"Ristrutturazione edilizia",Toscana!$D:$D,"Proprietà AdE")+SUMIFS(Toscana!J:J,Toscana!N:N,"Nuova costruzione",Toscana!$D:$D,"Proprietà AdE")+SUMIFS(Toscana!J:J,Toscana!N:N,"Restauro e risanamento conservativo",Toscana!$D:$D,"Proprietà AdE")</f>
        <v>0</v>
      </c>
      <c r="E27" s="83">
        <f>SUMIFS(Toscana!J:J,Toscana!N:N,$E$9,Toscana!$D:$D,"Demaniale")+SUMIFS(Toscana!J:J,Toscana!N:N,$E$9,Toscana!$D:$D,"FIP")+SUMIFS(Toscana!J:J,Toscana!N:N,$E$9,Toscana!$D:$D,"FIP - Ceduto")+SUMIFS(Toscana!J:J,Toscana!N:N,$E$9,Toscana!$D:$D,"LP")+SUMIFS(Toscana!J:J,Toscana!N:N,$E$9,Toscana!$D:$D,"FP 1")+SUMIFS(Toscana!J:J,Toscana!N:N,$E$9,Toscana!$D:$D,"FP 1 - Ceduto")+SUMIFS(Toscana!J:J,Toscana!N:N,$E$9,Toscana!$D:$D,"Comodato Uso Gratuito")</f>
        <v>0</v>
      </c>
      <c r="F27" s="98">
        <f>+(SUMIFS(Toscana!J:J,Toscana!$D:$D,"Demaniale")+SUMIFS(Toscana!J:J,Toscana!$D:$D,"FIP")+SUMIFS(Toscana!J:J,Toscana!$D:$D,"FIP - Ceduto")+SUMIFS(Toscana!J:J,Toscana!$D:$D,"LP")+SUMIFS(Toscana!J:J,Toscana!$D:$D,"FP 1")+SUMIFS(Toscana!J:J,Toscana!$D:$D,"FP 1 - Ceduto")+SUMIFS(Toscana!J:J,Toscana!$D:$D,"Comodato Uso Gratuito"))-(SUMIFS(Toscana!J:J,Toscana!N:N,$E$9,Toscana!$D:$D,"Demaniale")+SUMIFS(Toscana!J:J,Toscana!N:N,$E$9,Toscana!$D:$D,"FIP")+SUMIFS(Toscana!J:J,Toscana!N:N,$E$9,Toscana!$D:$D,"FIP - Ceduto")+SUMIFS(Toscana!J:J,Toscana!N:N,$E$9,Toscana!$D:$D,"LP")+SUMIFS(Toscana!J:J,Toscana!N:N,$E$9,Toscana!$D:$D,"FP 1")+SUMIFS(Toscana!J:J,Toscana!N:N,$E$9,Toscana!$D:$D,"FP 1 - Ceduto")+SUMIFS(Toscana!J:J,Toscana!N:N,$E$9,Toscana!$D:$D,"Comodato Uso Gratuito"))</f>
        <v>0</v>
      </c>
      <c r="H27" s="41"/>
    </row>
    <row r="28" spans="1:12" ht="24.95" customHeight="1" x14ac:dyDescent="0.3">
      <c r="A28" s="97" t="s">
        <v>122</v>
      </c>
      <c r="B28" s="83">
        <f t="shared" si="1"/>
        <v>0</v>
      </c>
      <c r="C28" s="83">
        <f>SUMIFS(Trento!J:J,Trento!N:N,$C$9,Trento!$D:$D,"Proprietà AdE")</f>
        <v>0</v>
      </c>
      <c r="D28" s="83">
        <f>SUMIFS(Trento!J:J,Trento!N:N,"Manutenzione straordinaria",Trento!$D:$D,"Proprietà AdE")+SUMIFS(Trento!J:J,Trento!N:N,"Ristrutturazione edilizia",Trento!$D:$D,"Proprietà AdE")+SUMIFS(Trento!J:J,Trento!N:N,"Nuova costruzione",Trento!$D:$D,"Proprietà AdE")+SUMIFS(Trento!J:J,Trento!N:N,"Restauro e risanamento conservativo",Trento!$D:$D,"Proprietà AdE")</f>
        <v>0</v>
      </c>
      <c r="E28" s="83">
        <f>SUMIFS(Trento!J:J,Trento!N:N,$E$9,Trento!$D:$D,"Demaniale")+SUMIFS(Trento!J:J,Trento!N:N,$E$9,Trento!$D:$D,"FIP")+SUMIFS(Trento!J:J,Trento!N:N,$E$9,Trento!$D:$D,"FIP - Ceduto")+SUMIFS(Trento!J:J,Trento!N:N,$E$9,Trento!$D:$D,"LP")+SUMIFS(Trento!J:J,Trento!N:N,$E$9,Trento!$D:$D,"FP 1")+SUMIFS(Trento!J:J,Trento!N:N,$E$9,Trento!$D:$D,"FP 1 - Ceduto")+SUMIFS(Trento!J:J,Trento!N:N,$E$9,Trento!$D:$D,"Comodato Uso Gratuito")</f>
        <v>0</v>
      </c>
      <c r="F28" s="98">
        <f>+(SUMIFS(Trento!J:J,Trento!$D:$D,"Demaniale")+SUMIFS(Trento!J:J,Trento!$D:$D,"FIP")+SUMIFS(Trento!J:J,Trento!$D:$D,"FIP - Ceduto")+SUMIFS(Trento!J:J,Trento!$D:$D,"LP")+SUMIFS(Trento!J:J,Trento!$D:$D,"FP 1")+SUMIFS(Trento!J:J,Trento!$D:$D,"FP 1 - Ceduto")+SUMIFS(Trento!J:J,Trento!$D:$D,"Comodato Uso Gratuito"))-(SUMIFS(Trento!J:J,Trento!N:N,$E$9,Trento!$D:$D,"Demaniale")+SUMIFS(Trento!J:J,Trento!N:N,$E$9,Trento!$D:$D,"FIP")+SUMIFS(Trento!J:J,Trento!N:N,$E$9,Trento!$D:$D,"FIP - Ceduto")+SUMIFS(Trento!J:J,Trento!N:N,$E$9,Trento!$D:$D,"LP")+SUMIFS(Trento!J:J,Trento!N:N,$E$9,Trento!$D:$D,"FP 1")+SUMIFS(Trento!J:J,Trento!N:N,$E$9,Trento!$D:$D,"FP 1 - Ceduto")+SUMIFS(Trento!J:J,Trento!N:N,$E$9,Trento!$D:$D,"Comodato Uso Gratuito"))</f>
        <v>0</v>
      </c>
      <c r="H28" s="41"/>
    </row>
    <row r="29" spans="1:12" ht="24.95" customHeight="1" x14ac:dyDescent="0.3">
      <c r="A29" s="97" t="s">
        <v>123</v>
      </c>
      <c r="B29" s="83">
        <f t="shared" si="1"/>
        <v>0</v>
      </c>
      <c r="C29" s="83">
        <f>SUMIFS(Umbria!J:J,Umbria!N:N,$C$9,Umbria!$D:$D,"Proprietà AdE")</f>
        <v>0</v>
      </c>
      <c r="D29" s="83">
        <f>SUMIFS(Umbria!J:J,Umbria!N:N,"Manutenzione straordinaria",Umbria!$D:$D,"Proprietà AdE")+SUMIFS(Umbria!J:J,Umbria!N:N,"Ristrutturazione edilizia",Umbria!$D:$D,"Proprietà AdE")+SUMIFS(Umbria!J:J,Umbria!N:N,"Nuova costruzione",Umbria!$D:$D,"Proprietà AdE")+SUMIFS(Umbria!J:J,Umbria!N:N,"Restauro e risanamento conservativo",Umbria!$D:$D,"Proprietà AdE")</f>
        <v>0</v>
      </c>
      <c r="E29" s="83">
        <f>SUMIFS(Umbria!J:J,Umbria!N:N,$E$9,Umbria!$D:$D,"Demaniale")+SUMIFS(Umbria!J:J,Umbria!N:N,$E$9,Umbria!$D:$D,"FIP")+SUMIFS(Umbria!J:J,Umbria!N:N,$E$9,Umbria!$D:$D,"FIP - Ceduto")+SUMIFS(Umbria!J:J,Umbria!N:N,$E$9,Umbria!$D:$D,"LP")+SUMIFS(Umbria!J:J,Umbria!N:N,$E$9,Umbria!$D:$D,"FP 1")+SUMIFS(Umbria!J:J,Umbria!N:N,$E$9,Umbria!$D:$D,"FP 1 - Ceduto")+SUMIFS(Umbria!J:J,Umbria!N:N,$E$9,Umbria!$D:$D,"Comodato Uso Gratuito")</f>
        <v>0</v>
      </c>
      <c r="F29" s="98">
        <f>+(SUMIFS(Umbria!J:J,Umbria!$D:$D,"Demaniale")+SUMIFS(Umbria!J:J,Umbria!$D:$D,"FIP")+SUMIFS(Umbria!J:J,Umbria!$D:$D,"FIP - Ceduto")+SUMIFS(Umbria!J:J,Umbria!$D:$D,"LP")+SUMIFS(Umbria!J:J,Umbria!$D:$D,"FP 1")+SUMIFS(Umbria!J:J,Umbria!$D:$D,"FP 1 - Ceduto")+SUMIFS(Umbria!J:J,Umbria!$D:$D,"Comodato Uso Gratuito"))-(SUMIFS(Umbria!J:J,Umbria!N:N,$E$9,Umbria!$D:$D,"Demaniale")+SUMIFS(Umbria!J:J,Umbria!N:N,$E$9,Umbria!$D:$D,"FIP")+SUMIFS(Umbria!J:J,Umbria!N:N,$E$9,Umbria!$D:$D,"FIP - Ceduto")+SUMIFS(Umbria!J:J,Umbria!N:N,$E$9,Umbria!$D:$D,"LP")+SUMIFS(Umbria!J:J,Umbria!N:N,$E$9,Umbria!$D:$D,"FP 1")+SUMIFS(Umbria!J:J,Umbria!N:N,$E$9,Umbria!$D:$D,"FP 1 - Ceduto")+SUMIFS(Umbria!J:J,Umbria!N:N,$E$9,Umbria!$D:$D,"Comodato Uso Gratuito"))</f>
        <v>0</v>
      </c>
      <c r="H29" s="41"/>
    </row>
    <row r="30" spans="1:12" ht="24.95" customHeight="1" x14ac:dyDescent="0.3">
      <c r="A30" s="97" t="s">
        <v>125</v>
      </c>
      <c r="B30" s="83">
        <f>SUM(C30:F30)</f>
        <v>0</v>
      </c>
      <c r="C30" s="83">
        <f>SUMIFS(Valdaosta!J:J,Valdaosta!N:N,$C$9,Valdaosta!$D:$D,"Proprietà AdE")</f>
        <v>0</v>
      </c>
      <c r="D30" s="83">
        <f>SUMIFS(Valdaosta!J:J,Valdaosta!N:N,"Manutenzione straordinaria",Valdaosta!$D:$D,"Proprietà AdE")+SUMIFS(Valdaosta!J:J,Valdaosta!N:N,"Ristrutturazione edilizia",Valdaosta!$D:$D,"Proprietà AdE")+SUMIFS(Valdaosta!J:J,Valdaosta!N:N,"Nuova costruzione",Valdaosta!$D:$D,"Proprietà AdE")+SUMIFS(Valdaosta!J:J,Valdaosta!N:N,"Restauro e risanamento conservativo",Valdaosta!$D:$D,"Proprietà AdE")</f>
        <v>0</v>
      </c>
      <c r="E30" s="83">
        <f>SUMIFS(Valdaosta!J:J,Valdaosta!N:N,$E$9,Valdaosta!$D:$D,"Demaniale")+SUMIFS(Valdaosta!J:J,Valdaosta!N:N,$E$9,Valdaosta!$D:$D,"FIP")+SUMIFS(Valdaosta!J:J,Valdaosta!N:N,$E$9,Valdaosta!$D:$D,"FIP - Ceduto")+SUMIFS(Valdaosta!J:J,Valdaosta!N:N,$E$9,Valdaosta!$D:$D,"LP")+SUMIFS(Valdaosta!J:J,Valdaosta!N:N,$E$9,Valdaosta!$D:$D,"FP 1")+SUMIFS(Valdaosta!J:J,Valdaosta!N:N,$E$9,Valdaosta!$D:$D,"FP 1 - Ceduto")+SUMIFS(Valdaosta!J:J,Valdaosta!N:N,$E$9,Valdaosta!$D:$D,"Comodato Uso Gratuito")</f>
        <v>0</v>
      </c>
      <c r="F30" s="98">
        <f>+(SUMIFS(Valdaosta!J:J,Valdaosta!$D:$D,"Demaniale")+SUMIFS(Valdaosta!J:J,Valdaosta!$D:$D,"FIP")+SUMIFS(Valdaosta!J:J,Valdaosta!$D:$D,"FIP - Ceduto")+SUMIFS(Valdaosta!J:J,Valdaosta!$D:$D,"LP")+SUMIFS(Valdaosta!J:J,Valdaosta!$D:$D,"FP 1")+SUMIFS(Valdaosta!J:J,Valdaosta!$D:$D,"FP 1 - Ceduto")+SUMIFS(Valdaosta!J:J,Valdaosta!$D:$D,"Comodato Uso Gratuito"))-(SUMIFS(Valdaosta!J:J,Valdaosta!N:N,$E$9,Valdaosta!$D:$D,"Demaniale")+SUMIFS(Valdaosta!J:J,Valdaosta!N:N,$E$9,Valdaosta!$D:$D,"FIP")+SUMIFS(Valdaosta!J:J,Valdaosta!N:N,$E$9,Valdaosta!$D:$D,"FIP - Ceduto")+SUMIFS(Valdaosta!J:J,Valdaosta!N:N,$E$9,Valdaosta!$D:$D,"LP")+SUMIFS(Valdaosta!J:J,Valdaosta!N:N,$E$9,Valdaosta!$D:$D,"FP 1")+SUMIFS(Valdaosta!J:J,Valdaosta!N:N,$E$9,Valdaosta!$D:$D,"FP 1 - Ceduto")+SUMIFS(Valdaosta!J:J,Valdaosta!N:N,$E$9,Valdaosta!$D:$D,"Comodato Uso Gratuito"))</f>
        <v>0</v>
      </c>
      <c r="H30" s="41"/>
    </row>
    <row r="31" spans="1:12" ht="24.95" customHeight="1" x14ac:dyDescent="0.3">
      <c r="A31" s="97" t="s">
        <v>124</v>
      </c>
      <c r="B31" s="83">
        <f>SUM(C31:F31)</f>
        <v>6521400</v>
      </c>
      <c r="C31" s="83">
        <f>SUMIFS(Veneto!J:J,Veneto!N:N,$C$9,Veneto!$D:$D,"Proprietà AdE")</f>
        <v>0</v>
      </c>
      <c r="D31" s="83">
        <f>SUMIFS(Veneto!J:J,Veneto!N:N,"Manutenzione straordinaria",Veneto!$D:$D,"Proprietà AdE")+SUMIFS(Veneto!J:J,Veneto!N:N,"Ristrutturazione edilizia",Veneto!$D:$D,"Proprietà AdE")+SUMIFS(Veneto!J:J,Veneto!N:N,"Nuova costruzione",Veneto!$D:$D,"Proprietà AdE")+SUMIFS(Veneto!J:J,Veneto!N:N,"Restauro e risanamento conservativo",Veneto!$D:$D,"Proprietà AdE")</f>
        <v>0</v>
      </c>
      <c r="E31" s="83">
        <f>SUMIFS(Veneto!J:J,Veneto!N:N,$E$9,Veneto!$D:$D,"Demaniale")+SUMIFS(Veneto!J:J,Veneto!N:N,$E$9,Veneto!$D:$D,"FIP")+SUMIFS(Veneto!J:J,Veneto!N:N,$E$9,Veneto!$D:$D,"FIP - Ceduto")+SUMIFS(Veneto!J:J,Veneto!N:N,$E$9,Veneto!$D:$D,"LP")+SUMIFS(Veneto!J:J,Veneto!N:N,$E$9,Veneto!$D:$D,"FP 1")+SUMIFS(Veneto!J:J,Veneto!N:N,$E$9,Veneto!$D:$D,"FP 1 - Ceduto")+SUMIFS(Veneto!J:J,Veneto!N:N,$E$9,Veneto!$D:$D,"Comodato Uso Gratuito")</f>
        <v>0</v>
      </c>
      <c r="F31" s="98">
        <f>+(SUMIFS(Veneto!J:J,Veneto!$D:$D,"Demaniale")+SUMIFS(Veneto!J:J,Veneto!$D:$D,"FIP")+SUMIFS(Veneto!J:J,Veneto!$D:$D,"FIP - Ceduto")+SUMIFS(Veneto!J:J,Veneto!$D:$D,"LP")+SUMIFS(Veneto!J:J,Veneto!$D:$D,"FP 1")+SUMIFS(Veneto!J:J,Veneto!$D:$D,"FP 1 - Ceduto")+SUMIFS(Veneto!J:J,Veneto!$D:$D,"Comodato Uso Gratuito"))-(SUMIFS(Veneto!J:J,Veneto!N:N,$E$9,Veneto!$D:$D,"Demaniale")+SUMIFS(Veneto!J:J,Veneto!N:N,$E$9,Veneto!$D:$D,"FIP")+SUMIFS(Veneto!J:J,Veneto!N:N,$E$9,Veneto!$D:$D,"FIP - Ceduto")+SUMIFS(Veneto!J:J,Veneto!N:N,$E$9,Veneto!$D:$D,"LP")+SUMIFS(Veneto!J:J,Veneto!N:N,$E$9,Veneto!$D:$D,"FP 1")+SUMIFS(Veneto!J:J,Veneto!N:N,$E$9,Veneto!$D:$D,"FP 1 - Ceduto")+SUMIFS(Veneto!J:J,Veneto!N:N,$E$9,Veneto!$D:$D,"Comodato Uso Gratuito"))</f>
        <v>6521400</v>
      </c>
      <c r="H31" s="41"/>
    </row>
    <row r="32" spans="1:12" ht="24.95" customHeight="1" thickBot="1" x14ac:dyDescent="0.35">
      <c r="A32" s="99" t="s">
        <v>126</v>
      </c>
      <c r="B32" s="100">
        <f t="shared" si="1"/>
        <v>0</v>
      </c>
      <c r="C32" s="100">
        <f>SUMIFS(Dir_Centrali!J:J,Dir_Centrali!N:N,$C$9,Dir_Centrali!$D:$D,"Proprietà AdE")</f>
        <v>0</v>
      </c>
      <c r="D32" s="100">
        <f>SUMIFS(Dir_Centrali!J:J,Dir_Centrali!N:N,"Manutenzione straordinaria",Dir_Centrali!$D:$D,"Proprietà AdE")+SUMIFS(Dir_Centrali!J:J,Dir_Centrali!N:N,"Ristrutturazione edilizia",Dir_Centrali!$D:$D,"Proprietà AdE")+SUMIFS(Dir_Centrali!J:J,Dir_Centrali!N:N,"Nuova costruzione",Dir_Centrali!$D:$D,"Proprietà AdE")+SUMIFS(Dir_Centrali!J:J,Dir_Centrali!N:N,"Restauro e risanamento conservativo",Dir_Centrali!$D:$D,"Proprietà AdE")</f>
        <v>0</v>
      </c>
      <c r="E32" s="100">
        <f>SUMIFS(Dir_Centrali!J:J,Dir_Centrali!N:N,$E$9,Dir_Centrali!$D:$D,"Demaniale")+SUMIFS(Dir_Centrali!J:J,Dir_Centrali!N:N,$E$9,Dir_Centrali!$D:$D,"FIP")+SUMIFS(Dir_Centrali!J:J,Dir_Centrali!N:N,$E$9,Dir_Centrali!$D:$D,"FIP - Ceduto")+SUMIFS(Dir_Centrali!J:J,Dir_Centrali!N:N,$E$9,Dir_Centrali!$D:$D,"LP")+SUMIFS(Dir_Centrali!J:J,Dir_Centrali!N:N,$E$9,Dir_Centrali!$D:$D,"FP 1")+SUMIFS(Dir_Centrali!J:J,Dir_Centrali!N:N,$E$9,Dir_Centrali!$D:$D,"FP 1 - Ceduto")+SUMIFS(Dir_Centrali!J:J,Dir_Centrali!N:N,$E$9,Dir_Centrali!$D:$D,"Comodato Uso Gratuito")</f>
        <v>0</v>
      </c>
      <c r="F32" s="101">
        <f>+(SUMIFS(Dir_Centrali!J:J,Dir_Centrali!$D:$D,"Demaniale")+SUMIFS(Dir_Centrali!J:J,Dir_Centrali!$D:$D,"FIP")+SUMIFS(Dir_Centrali!J:J,Dir_Centrali!$D:$D,"FIP - Ceduto")+SUMIFS(Dir_Centrali!J:J,Dir_Centrali!$D:$D,"LP")+SUMIFS(Dir_Centrali!J:J,Dir_Centrali!$D:$D,"FP 1")+SUMIFS(Dir_Centrali!J:J,Dir_Centrali!$D:$D,"FP 1 - Ceduto")+SUMIFS(Dir_Centrali!J:J,Dir_Centrali!$D:$D,"Comodato Uso Gratuito"))-(SUMIFS(Dir_Centrali!J:J,Dir_Centrali!N:N,$E$9,Dir_Centrali!$D:$D,"Demaniale")+SUMIFS(Dir_Centrali!J:J,Dir_Centrali!N:N,$E$9,Dir_Centrali!$D:$D,"FIP")+SUMIFS(Dir_Centrali!J:J,Dir_Centrali!N:N,$E$9,Dir_Centrali!$D:$D,"FIP - Ceduto")+SUMIFS(Dir_Centrali!J:J,Dir_Centrali!N:N,$E$9,Dir_Centrali!$D:$D,"LP")+SUMIFS(Dir_Centrali!J:J,Dir_Centrali!N:N,$E$9,Dir_Centrali!$D:$D,"FP 1")+SUMIFS(Dir_Centrali!J:J,Dir_Centrali!N:N,$E$9,Dir_Centrali!$D:$D,"FP 1 - Ceduto")+SUMIFS(Dir_Centrali!J:J,Dir_Centrali!N:N,$E$9,Dir_Centrali!$D:$D,"Comodato Uso Gratuito"))</f>
        <v>0</v>
      </c>
      <c r="H32" s="41"/>
    </row>
    <row r="33" spans="1:8" ht="16.5" customHeight="1" thickBot="1" x14ac:dyDescent="0.35">
      <c r="A33" s="43"/>
      <c r="B33" s="84"/>
      <c r="C33" s="84"/>
      <c r="D33" s="84"/>
      <c r="E33" s="84"/>
      <c r="F33" s="84"/>
      <c r="H33" s="41"/>
    </row>
    <row r="34" spans="1:8" x14ac:dyDescent="0.3">
      <c r="A34" s="102" t="s">
        <v>127</v>
      </c>
      <c r="B34" s="103">
        <f t="shared" ref="B34" si="2">C34+D34+E34+F34</f>
        <v>22050191.359999999</v>
      </c>
      <c r="C34" s="103">
        <f t="shared" ref="C34:E34" si="3">SUM(C11:C33)</f>
        <v>0</v>
      </c>
      <c r="D34" s="103">
        <f t="shared" si="3"/>
        <v>1581388.96</v>
      </c>
      <c r="E34" s="103">
        <f t="shared" si="3"/>
        <v>0</v>
      </c>
      <c r="F34" s="104">
        <f>SUM(F11:F33)</f>
        <v>20468802.399999999</v>
      </c>
      <c r="H34" s="41"/>
    </row>
    <row r="35" spans="1:8" x14ac:dyDescent="0.3">
      <c r="B35" s="85"/>
      <c r="C35" s="85"/>
      <c r="D35" s="85"/>
      <c r="E35" s="85"/>
      <c r="F35" s="85"/>
    </row>
    <row r="36" spans="1:8" x14ac:dyDescent="0.3">
      <c r="A36" s="48" t="s">
        <v>146</v>
      </c>
      <c r="B36" s="86" t="str">
        <f>IF((+B34-(SUMIF(Abruzzo!I:I,"totale",Abruzzo!J:J)+SUMIF(Basilicata!I:I,"totale",Basilicata!J:J)+SUMIF(Bolzano!I:I,"totale",Bolzano!J:J)+SUMIF(Calabria!I:I,"totale",Calabria!J:J)+SUMIF(Campania!I:I,"totale",Campania!J:J)+SUMIF(Emilia_romagna!I:I,"totale",Emilia_romagna!J:J)+SUMIF(Friuli_VG!I:I,"totale",Friuli_VG!J:J)+SUMIF(Lazio!I:I,"totale",Lazio!J:J)+SUMIF(Liguria!I:I,"totale",Liguria!J:J)+SUMIF(Lombardia!I:I,"totale",Lombardia!J:J)+SUMIF(Marche!I:I,"totale",Marche!J:J)+SUMIF(Molise!I:I,"totale",Molise!J:J)+SUMIF(Piemonte!I:I,"totale",Piemonte!J:J)+SUMIF(Puglia!I:I,"totale",Puglia!J:J)+SUMIF(Sardegna!I:I,"totale",Sardegna!J:J)+SUMIF(Sicilia!I:I,"totale",Sicilia!J:J)+SUMIF(Toscana!I:I,"totale",Toscana!J:J)+SUMIF(Trento!I:I,"totale",Trento!J:J)+SUMIF(Umbria!I:I,"totale",Umbria!J:J)+SUMIF(Valdaosta!I:I,"totale",Valdaosta!J:J)+SUMIF(Veneto!I:I,"totale",Veneto!J:J)+SUMIF(Dir_Centrali!I:I,"totale",Dir_Centrali!J:J)))=0,"OK",(+B34-(SUMIF(Abruzzo!I:I,"totale",Abruzzo!J:J)+SUMIF(Basilicata!I:I,"totale",Basilicata!J:J)+SUMIF(Bolzano!I:I,"totale",Bolzano!J:J)+SUMIF(Calabria!I:I,"totale",Calabria!J:J)+SUMIF(Campania!I:I,"totale",Campania!J:J)+SUMIF(Emilia_romagna!I:I,"totale",Emilia_romagna!J:J)+SUMIF(Friuli_VG!I:I,"totale",Friuli_VG!J:J)+SUMIF(Lazio!I:I,"totale",Lazio!J:J)+SUMIF(Liguria!I:I,"totale",Liguria!J:J)+SUMIF(Lombardia!I:I,"totale",Lombardia!J:J)+SUMIF(Marche!I:I,"totale",Marche!J:J)+SUMIF(Molise!I:I,"totale",Molise!J:J)+SUMIF(Piemonte!I:I,"totale",Piemonte!J:J)+SUMIF(Puglia!I:I,"totale",Puglia!J:J)+SUMIF(Sardegna!I:I,"totale",Sardegna!J:J)+SUMIF(Sicilia!I:I,"totale",Sicilia!J:J)+SUMIF(Toscana!I:I,"totale",Toscana!J:J)+SUMIF(Trento!I:I,"totale",Trento!J:J)+SUMIF(Umbria!I:I,"totale",Umbria!J:J)+SUMIF(Valdaosta!I:I,"totale",Valdaosta!J:J)+SUMIF(Veneto!I:I,"totale",Veneto!J:J)+SUMIF(Dir_Centrali!I:I,"totale",Dir_Centrali!J:J))))</f>
        <v>OK</v>
      </c>
      <c r="C36" s="85"/>
      <c r="D36" s="85"/>
      <c r="E36" s="85"/>
      <c r="F36" s="85"/>
    </row>
    <row r="37" spans="1:8" x14ac:dyDescent="0.3">
      <c r="B37" s="87"/>
      <c r="C37" s="85"/>
      <c r="D37" s="85"/>
      <c r="E37" s="85"/>
      <c r="F37" s="85"/>
    </row>
    <row r="38" spans="1:8" x14ac:dyDescent="0.3">
      <c r="B38" s="85"/>
      <c r="C38" s="85"/>
      <c r="D38" s="85"/>
      <c r="E38" s="85"/>
      <c r="F38" s="85"/>
    </row>
    <row r="39" spans="1:8" x14ac:dyDescent="0.2">
      <c r="A39" s="58" t="s">
        <v>207</v>
      </c>
      <c r="B39" s="88">
        <f>+SUMIF(Abruzzo!D:D,"*",Abruzzo!J:J)-SUMIF(Basilicata!D:D,"*à*",Basilicata!J:J)+SUMIF(Bolzano!D:D,"*",Bolzano!J:J)-SUMIF(Calabria!D:D,"*à*",Calabria!J:J)+SUMIF(Campania!D:D,"*",Campania!J:J)-SUMIF(Emilia_romagna!D:D,"*à*",Emilia_romagna!J:J)+SUMIF(Friuli_VG!D:D,"*",Friuli_VG!J:J)-SUMIF(Lazio!D:D,"*à*",Lazio!J:J)+SUMIF(Liguria!D:D,"*",Liguria!J:J)-SUMIF(Lombardia!D:D,"*à*",Lombardia!J:J)+SUMIF(Marche!D:D,"*",Marche!J:J)-SUMIF(Molise!D:D,"*à*",Molise!J:J)+SUMIF(Piemonte!D:D,"*",Piemonte!J:J)-SUMIF(Puglia!D:D,"*à*",Puglia!J:J)+SUMIF(Sardegna!D:D,"*",Sardegna!J:J)-SUMIF(Sicilia!D:D,"*à*",Sicilia!J:J)+SUMIF(Toscana!D:D,"*",Toscana!J:J)-SUMIF(Trento!D:D,"*à*",Trento!J:J)+SUMIF(Umbria!D:D,"*",Umbria!J:J)-SUMIF(Valdaosta!D:D,"*à*",Valdaosta!J:J)+SUMIF(Veneto!D:D,"*",Veneto!J:J)-SUMIF(Dir_Centrali!D:D,"*à*",Dir_Centrali!J:J)
+SUMIF(Basilicata!D:D,"*",Basilicata!J:J)-SUMIF(Abruzzo!D:D,"*à*",Abruzzo!J:J)+SUMIF(Calabria!D:D,"*",Calabria!J:J)-SUMIF(Bolzano!D:D,"*à*",Bolzano!J:J)+SUMIF(Emilia_romagna!D:D,"*",Emilia_romagna!J:J)-SUMIF(Campania!D:D,"*à*",Campania!J:J)+SUMIF(Lazio!D:D,"*",Lazio!J:J)-SUMIF(Friuli_VG!D:D,"*à*",Friuli_VG!J:J)+SUMIF(Lombardia!D:D,"*",Lombardia!J:J)-SUMIF(Liguria!D:D,"*à*",Liguria!J:J)+SUMIF(Molise!D:D,"*",Molise!J:J)-SUMIF(Marche!D:D,"*à*",Marche!J:J)+SUMIF(Puglia!D:D,"*",Puglia!J:J)-SUMIF(Piemonte!D:D,"*à*",Piemonte!J:J)+SUMIF(Sicilia!D:D,"*",Sicilia!J:J)-SUMIF(Sardegna!D:D,"*à*",Sardegna!J:J)+SUMIF(Trento!D:D,"*",Trento!J:J)-SUMIF(Toscana!D:D,"*à*",Toscana!J:J)+SUMIF(Valdaosta!D:D,"*",Valdaosta!J:J)-SUMIF(Umbria!D:D,"*à*",Umbria!J:J)+SUMIF(Dir_Centrali!D:D,"*",Dir_Centrali!J:J)-SUMIF(Veneto!D:D,"*à*",Veneto!J:J)</f>
        <v>20468802.399999999</v>
      </c>
      <c r="C39" s="85"/>
      <c r="D39" s="85"/>
      <c r="E39" s="85"/>
      <c r="F39" s="85"/>
    </row>
    <row r="40" spans="1:8" ht="24" customHeight="1" x14ac:dyDescent="0.2">
      <c r="A40" s="58" t="s">
        <v>208</v>
      </c>
      <c r="B40" s="88">
        <f>+SUMIF(Basilicata!D:D,"*à*",Basilicata!J:J)+SUMIF(Calabria!D:D,"*à*",Calabria!J:J)+SUMIF(Emilia_romagna!D:D,"*à*",Emilia_romagna!J:J)+SUMIF(Lazio!D:D,"*à*",Lazio!J:J)+SUMIF(Lombardia!D:D,"*à*",Lombardia!J:J)+SUMIF(Molise!D:D,"*à*",Molise!J:J)+-SUMIF(Puglia!D:D,"*à*",Puglia!J:J)+SUMIF(Sicilia!D:D,"*à*",Sicilia!J:J)+SUMIF(Trento!D:D,"*à*",Trento!J:J)+SUMIF(Valdaosta!D:D,"*à*",Valdaosta!J:J)+SUMIF(Dir_Centrali!D:D,"*à*",Dir_Centrali!J:J)
+SUMIF(Abruzzo!D:D,"*à*",Abruzzo!J:J)+SUMIF(Bolzano!D:D,"*à*",Bolzano!J:J)+SUMIF(Campania!D:D,"*à*",Campania!J:J)+SUMIF(Friuli_VG!D:D,"*à*",Friuli_VG!J:J)+SUMIF(Liguria!D:D,"*à*",Liguria!J:J)+SUMIF(Marche!D:D,"*à*",Marche!J:J)+SUMIF(Piemonte!D:D,"*à*",Piemonte!J:J)+SUMIF(Sardegna!D:D,"*à*",Sardegna!J:J)+SUMIF(Toscana!D:D,"*à*",Toscana!J:J)+SUMIF(Umbria!D:D,"*à*",Umbria!J:J)+-SUMIF(Veneto!D:D,"*à*",Veneto!J:J)</f>
        <v>1581388.96</v>
      </c>
      <c r="C40" s="85"/>
      <c r="D40" s="85"/>
      <c r="E40" s="85"/>
      <c r="F40" s="85"/>
    </row>
    <row r="41" spans="1:8" x14ac:dyDescent="0.3">
      <c r="B41" s="85"/>
      <c r="C41" s="85"/>
      <c r="D41" s="85"/>
      <c r="E41" s="85"/>
      <c r="F41" s="85"/>
    </row>
    <row r="42" spans="1:8" x14ac:dyDescent="0.3">
      <c r="A42" s="48" t="s">
        <v>146</v>
      </c>
      <c r="B42" s="86" t="str">
        <f>IF((B34=(B39+B40)),"OK",(B34-B39-B40))</f>
        <v>OK</v>
      </c>
      <c r="C42" s="85"/>
      <c r="D42" s="89"/>
      <c r="E42" s="90"/>
      <c r="F42" s="91"/>
    </row>
    <row r="43" spans="1:8" ht="18.75" customHeight="1" x14ac:dyDescent="0.2">
      <c r="A43" s="47"/>
      <c r="D43" s="61"/>
      <c r="E43" s="61"/>
      <c r="F43" s="61"/>
    </row>
    <row r="44" spans="1:8" x14ac:dyDescent="0.3">
      <c r="D44" s="61"/>
      <c r="E44" s="61"/>
      <c r="F44" s="61"/>
    </row>
    <row r="45" spans="1:8" x14ac:dyDescent="0.3">
      <c r="A45" s="62"/>
      <c r="B45" s="61"/>
      <c r="D45" s="61"/>
      <c r="E45" s="61"/>
      <c r="F45" s="61"/>
    </row>
    <row r="46" spans="1:8" x14ac:dyDescent="0.3">
      <c r="A46" s="105"/>
      <c r="B46" s="60"/>
      <c r="D46" s="59"/>
      <c r="E46" s="60"/>
      <c r="F46" s="61"/>
    </row>
    <row r="47" spans="1:8" ht="24.75" customHeight="1" x14ac:dyDescent="0.3">
      <c r="A47" s="105"/>
      <c r="B47" s="60"/>
      <c r="D47" s="61"/>
      <c r="E47" s="61"/>
      <c r="F47" s="61"/>
    </row>
    <row r="48" spans="1:8" x14ac:dyDescent="0.3">
      <c r="A48" s="62"/>
      <c r="B48" s="61"/>
      <c r="D48" s="61"/>
      <c r="E48" s="61"/>
      <c r="F48" s="61"/>
    </row>
    <row r="49" spans="1:6" x14ac:dyDescent="0.3">
      <c r="A49" s="59"/>
      <c r="B49" s="60"/>
      <c r="D49" s="59"/>
      <c r="E49" s="60"/>
      <c r="F49" s="61"/>
    </row>
    <row r="50" spans="1:6" x14ac:dyDescent="0.3">
      <c r="A50" s="62"/>
      <c r="B50" s="61"/>
      <c r="D50" s="61"/>
      <c r="E50" s="61"/>
      <c r="F50" s="61"/>
    </row>
  </sheetData>
  <sheetProtection password="CA01" sheet="1" objects="1" scenarios="1"/>
  <mergeCells count="8">
    <mergeCell ref="A46:A47"/>
    <mergeCell ref="A1:F1"/>
    <mergeCell ref="A3:F3"/>
    <mergeCell ref="A5:F5"/>
    <mergeCell ref="C7:D8"/>
    <mergeCell ref="E7:F8"/>
    <mergeCell ref="B7:B9"/>
    <mergeCell ref="A7:A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54" orientation="portrait" r:id="rId1"/>
  <headerFooter>
    <oddFooter>&amp;CPag.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L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W21"/>
  <sheetViews>
    <sheetView view="pageBreakPreview" topLeftCell="L1" zoomScaleNormal="95" zoomScaleSheetLayoutView="100" workbookViewId="0">
      <pane ySplit="9" topLeftCell="A10" activePane="bottomLeft" state="frozen"/>
      <selection activeCell="I23" sqref="I23"/>
      <selection pane="bottomLeft" activeCell="A10" sqref="A10:U10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3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3" ht="14.25" x14ac:dyDescent="0.2">
      <c r="A2" s="131" t="s">
        <v>132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3" ht="14.25" x14ac:dyDescent="0.2">
      <c r="A3" s="132" t="s">
        <v>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3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3" ht="14.25" x14ac:dyDescent="0.2">
      <c r="A5" s="132" t="s">
        <v>38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3" ht="12" customHeight="1" x14ac:dyDescent="0.2"/>
    <row r="7" spans="1:23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3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3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3" s="5" customFormat="1" ht="13.5" thickBot="1" x14ac:dyDescent="0.25">
      <c r="A10" s="3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3" ht="12.75" customHeight="1" thickBot="1" x14ac:dyDescent="0.25">
      <c r="A11" s="14"/>
      <c r="B11" s="14"/>
      <c r="C11" s="14"/>
      <c r="D11" s="14"/>
      <c r="E11" s="14"/>
      <c r="F11" s="14"/>
      <c r="G11" s="14"/>
      <c r="H11" s="14"/>
      <c r="I11" s="16" t="s">
        <v>0</v>
      </c>
      <c r="J11" s="23">
        <f>SUM(J10:J10)</f>
        <v>0</v>
      </c>
      <c r="K11" s="8"/>
      <c r="L11" s="14"/>
      <c r="M11" s="14"/>
      <c r="N11" s="14"/>
      <c r="O11" s="14"/>
      <c r="P11" s="9"/>
      <c r="Q11" s="9"/>
      <c r="R11" s="10"/>
      <c r="S11" s="11"/>
      <c r="T11" s="10"/>
    </row>
    <row r="12" spans="1:23" ht="12.75" customHeight="1" x14ac:dyDescent="0.2">
      <c r="A12" s="14"/>
      <c r="B12" s="14"/>
      <c r="C12" s="14"/>
      <c r="D12" s="14"/>
      <c r="E12" s="14"/>
      <c r="F12" s="14"/>
      <c r="G12" s="14"/>
      <c r="H12" s="14"/>
      <c r="I12" s="16"/>
      <c r="J12" s="17"/>
      <c r="K12" s="8"/>
      <c r="L12" s="14"/>
      <c r="M12" s="14"/>
      <c r="N12" s="14"/>
      <c r="O12" s="14"/>
      <c r="P12" s="9"/>
      <c r="Q12" s="9"/>
      <c r="R12" s="10"/>
      <c r="S12" s="11"/>
      <c r="T12" s="10"/>
    </row>
    <row r="13" spans="1:23" ht="12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L13" s="14"/>
      <c r="M13" s="14"/>
      <c r="N13" s="14"/>
      <c r="O13" s="14"/>
      <c r="R13" s="139"/>
      <c r="S13" s="139"/>
      <c r="T13" s="139"/>
    </row>
    <row r="14" spans="1:23" ht="12.7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2"/>
      <c r="L14" s="14"/>
      <c r="M14" s="14"/>
      <c r="N14" s="14"/>
      <c r="O14" s="14"/>
      <c r="R14" s="140"/>
      <c r="S14" s="140"/>
      <c r="T14" s="140"/>
    </row>
    <row r="15" spans="1:23" ht="12.7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2"/>
      <c r="L15" s="7"/>
      <c r="M15" s="7"/>
      <c r="N15" s="7"/>
      <c r="O15" s="7"/>
      <c r="R15" s="25"/>
      <c r="S15" s="25"/>
      <c r="T15" s="25"/>
    </row>
    <row r="16" spans="1:23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3"/>
      <c r="L16" s="14"/>
      <c r="M16" s="14"/>
      <c r="N16" s="14"/>
      <c r="O16" s="14"/>
    </row>
    <row r="17" spans="1:19" x14ac:dyDescent="0.2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24"/>
      <c r="N17" s="24"/>
      <c r="O17" s="24"/>
    </row>
    <row r="18" spans="1:19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spans="1:19" x14ac:dyDescent="0.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24"/>
      <c r="N19" s="24"/>
      <c r="O19" s="24"/>
    </row>
    <row r="20" spans="1:19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x14ac:dyDescent="0.2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24"/>
      <c r="N21" s="24"/>
      <c r="O21" s="24"/>
      <c r="P21" s="24"/>
      <c r="Q21" s="24"/>
      <c r="R21" s="24"/>
      <c r="S21" s="24"/>
    </row>
  </sheetData>
  <mergeCells count="29"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A21:L21"/>
    <mergeCell ref="U7:U9"/>
    <mergeCell ref="R13:T13"/>
    <mergeCell ref="R14:T14"/>
    <mergeCell ref="A17:L17"/>
    <mergeCell ref="A18:S18"/>
    <mergeCell ref="A19:L19"/>
    <mergeCell ref="N7:N9"/>
    <mergeCell ref="O7:O9"/>
    <mergeCell ref="P7:P9"/>
    <mergeCell ref="Q7:Q9"/>
    <mergeCell ref="R7:R9"/>
    <mergeCell ref="S7:T8"/>
    <mergeCell ref="G7:G9"/>
    <mergeCell ref="H7:I8"/>
    <mergeCell ref="J7:J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3" activePane="bottomLeft" state="frozen"/>
      <selection activeCell="J24" sqref="J24"/>
      <selection pane="bottomLeft" activeCell="D15" sqref="D15:N1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M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3"/>
  <sheetViews>
    <sheetView view="pageBreakPreview" topLeftCell="B1" zoomScale="85" zoomScaleNormal="95" zoomScaleSheetLayoutView="85" workbookViewId="0">
      <pane ySplit="9" topLeftCell="A10" activePane="bottomLeft" state="frozen"/>
      <selection activeCell="I23" sqref="I23"/>
      <selection pane="bottomLeft" activeCell="B11" sqref="B11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7.42578125" style="1" bestFit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 t="s">
        <v>238</v>
      </c>
      <c r="B10" s="21"/>
      <c r="C10" s="52" t="s">
        <v>179</v>
      </c>
      <c r="D10" s="53" t="s">
        <v>26</v>
      </c>
      <c r="E10" s="52" t="s">
        <v>180</v>
      </c>
      <c r="F10" s="52" t="s">
        <v>181</v>
      </c>
      <c r="G10" s="52" t="s">
        <v>247</v>
      </c>
      <c r="H10" s="21" t="s">
        <v>182</v>
      </c>
      <c r="I10" s="21" t="s">
        <v>183</v>
      </c>
      <c r="J10" s="22">
        <v>1070433</v>
      </c>
      <c r="K10" s="22">
        <f>1070433+554567</f>
        <v>1625000</v>
      </c>
      <c r="L10" s="3" t="s">
        <v>48</v>
      </c>
      <c r="M10" s="3" t="s">
        <v>14</v>
      </c>
      <c r="N10" s="3" t="s">
        <v>42</v>
      </c>
      <c r="O10" s="4" t="s">
        <v>66</v>
      </c>
      <c r="P10" s="3" t="s">
        <v>76</v>
      </c>
      <c r="Q10" s="3" t="s">
        <v>77</v>
      </c>
      <c r="R10" s="3" t="s">
        <v>58</v>
      </c>
      <c r="S10" s="21" t="s">
        <v>184</v>
      </c>
      <c r="T10" s="3" t="s">
        <v>185</v>
      </c>
      <c r="U10" s="3"/>
    </row>
    <row r="11" spans="1:25" s="5" customFormat="1" ht="60.75" customHeight="1" x14ac:dyDescent="0.2">
      <c r="A11" s="21" t="s">
        <v>239</v>
      </c>
      <c r="B11" s="21"/>
      <c r="C11" s="52">
        <v>20100027</v>
      </c>
      <c r="D11" s="53" t="s">
        <v>27</v>
      </c>
      <c r="E11" s="52" t="s">
        <v>186</v>
      </c>
      <c r="F11" s="52" t="s">
        <v>187</v>
      </c>
      <c r="G11" s="52" t="s">
        <v>188</v>
      </c>
      <c r="H11" s="21" t="s">
        <v>189</v>
      </c>
      <c r="I11" s="21" t="s">
        <v>190</v>
      </c>
      <c r="J11" s="54">
        <v>258391.09</v>
      </c>
      <c r="K11" s="22">
        <v>258391.09</v>
      </c>
      <c r="L11" s="3" t="s">
        <v>51</v>
      </c>
      <c r="M11" s="3" t="s">
        <v>14</v>
      </c>
      <c r="N11" s="3" t="s">
        <v>42</v>
      </c>
      <c r="O11" s="4" t="s">
        <v>66</v>
      </c>
      <c r="P11" s="3" t="s">
        <v>76</v>
      </c>
      <c r="Q11" s="3" t="s">
        <v>76</v>
      </c>
      <c r="R11" s="3" t="s">
        <v>17</v>
      </c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1328824.0900000001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 t="s">
        <v>161</v>
      </c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 t="s">
        <v>191</v>
      </c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protectedRanges>
    <protectedRange password="CF7A" sqref="C10:C11 E10:F11" name="Intervallo1_3"/>
  </protectedRanges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2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K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L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0"/>
  <sheetViews>
    <sheetView view="pageBreakPreview" zoomScale="90" zoomScaleNormal="95" zoomScaleSheetLayoutView="90" workbookViewId="0">
      <pane ySplit="9" topLeftCell="A10" activePane="bottomLeft" state="frozen"/>
      <selection activeCell="I23" sqref="I23"/>
      <selection pane="bottomLeft" activeCell="K13" sqref="K13"/>
    </sheetView>
  </sheetViews>
  <sheetFormatPr defaultRowHeight="12.75" x14ac:dyDescent="0.2"/>
  <cols>
    <col min="1" max="1" width="18.7109375" style="1" customWidth="1"/>
    <col min="2" max="2" width="9.7109375" style="1" customWidth="1"/>
    <col min="3" max="3" width="12.28515625" style="1" customWidth="1"/>
    <col min="4" max="4" width="12.855468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8.28515625" style="1" customWidth="1"/>
    <col min="11" max="11" width="15.855468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192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4.5" customHeight="1" x14ac:dyDescent="0.2">
      <c r="A10" s="21" t="s">
        <v>240</v>
      </c>
      <c r="B10" s="21"/>
      <c r="C10" s="21">
        <v>22000053</v>
      </c>
      <c r="D10" s="3" t="s">
        <v>26</v>
      </c>
      <c r="E10" s="21" t="s">
        <v>193</v>
      </c>
      <c r="F10" s="3" t="s">
        <v>194</v>
      </c>
      <c r="G10" s="21" t="s">
        <v>195</v>
      </c>
      <c r="H10" s="21" t="s">
        <v>196</v>
      </c>
      <c r="I10" s="21" t="s">
        <v>197</v>
      </c>
      <c r="J10" s="22">
        <v>1215000</v>
      </c>
      <c r="K10" s="22">
        <v>1215000</v>
      </c>
      <c r="L10" s="3" t="s">
        <v>51</v>
      </c>
      <c r="M10" s="3" t="s">
        <v>10</v>
      </c>
      <c r="N10" s="3" t="s">
        <v>42</v>
      </c>
      <c r="O10" s="4" t="s">
        <v>66</v>
      </c>
      <c r="P10" s="3" t="s">
        <v>76</v>
      </c>
      <c r="Q10" s="3" t="s">
        <v>76</v>
      </c>
      <c r="R10" s="3" t="s">
        <v>17</v>
      </c>
      <c r="S10" s="21" t="s">
        <v>83</v>
      </c>
      <c r="T10" s="3" t="s">
        <v>84</v>
      </c>
      <c r="U10" s="3"/>
    </row>
    <row r="11" spans="1:25" s="5" customFormat="1" ht="50.1" customHeight="1" x14ac:dyDescent="0.2">
      <c r="A11" s="21" t="s">
        <v>241</v>
      </c>
      <c r="B11" s="21"/>
      <c r="C11" s="21">
        <v>22000053</v>
      </c>
      <c r="D11" s="3" t="s">
        <v>26</v>
      </c>
      <c r="E11" s="21" t="s">
        <v>193</v>
      </c>
      <c r="F11" s="3" t="s">
        <v>194</v>
      </c>
      <c r="G11" s="21" t="s">
        <v>198</v>
      </c>
      <c r="H11" s="21" t="s">
        <v>196</v>
      </c>
      <c r="I11" s="21" t="s">
        <v>197</v>
      </c>
      <c r="J11" s="22">
        <v>900000</v>
      </c>
      <c r="K11" s="22">
        <v>900000</v>
      </c>
      <c r="L11" s="3" t="s">
        <v>51</v>
      </c>
      <c r="M11" s="3" t="s">
        <v>10</v>
      </c>
      <c r="N11" s="3" t="s">
        <v>42</v>
      </c>
      <c r="O11" s="4" t="s">
        <v>66</v>
      </c>
      <c r="P11" s="3" t="s">
        <v>76</v>
      </c>
      <c r="Q11" s="3" t="s">
        <v>76</v>
      </c>
      <c r="R11" s="3" t="s">
        <v>17</v>
      </c>
      <c r="S11" s="21" t="s">
        <v>83</v>
      </c>
      <c r="T11" s="3" t="s">
        <v>84</v>
      </c>
      <c r="U11" s="3"/>
    </row>
    <row r="12" spans="1:25" s="5" customFormat="1" ht="74.25" customHeight="1" x14ac:dyDescent="0.2">
      <c r="A12" s="21" t="s">
        <v>242</v>
      </c>
      <c r="B12" s="21" t="s">
        <v>215</v>
      </c>
      <c r="C12" s="21">
        <v>22000053</v>
      </c>
      <c r="D12" s="3" t="s">
        <v>26</v>
      </c>
      <c r="E12" s="21" t="s">
        <v>193</v>
      </c>
      <c r="F12" s="21" t="s">
        <v>199</v>
      </c>
      <c r="G12" s="21" t="s">
        <v>200</v>
      </c>
      <c r="H12" s="21" t="s">
        <v>196</v>
      </c>
      <c r="I12" s="21" t="s">
        <v>197</v>
      </c>
      <c r="J12" s="22">
        <v>199800</v>
      </c>
      <c r="K12" s="22">
        <f>199800+1015200</f>
        <v>1215000</v>
      </c>
      <c r="L12" s="3" t="s">
        <v>51</v>
      </c>
      <c r="M12" s="3" t="s">
        <v>10</v>
      </c>
      <c r="N12" s="3" t="s">
        <v>42</v>
      </c>
      <c r="O12" s="4" t="s">
        <v>66</v>
      </c>
      <c r="P12" s="3" t="s">
        <v>76</v>
      </c>
      <c r="Q12" s="3" t="s">
        <v>76</v>
      </c>
      <c r="R12" s="3" t="s">
        <v>17</v>
      </c>
      <c r="S12" s="21" t="s">
        <v>83</v>
      </c>
      <c r="T12" s="3" t="s">
        <v>84</v>
      </c>
      <c r="U12" s="3"/>
      <c r="V12" s="6"/>
      <c r="W12" s="6"/>
      <c r="X12" s="6"/>
      <c r="Y12" s="6"/>
    </row>
    <row r="13" spans="1:25" s="5" customFormat="1" ht="74.25" customHeight="1" x14ac:dyDescent="0.2">
      <c r="A13" s="21" t="s">
        <v>243</v>
      </c>
      <c r="B13" s="21" t="s">
        <v>216</v>
      </c>
      <c r="C13" s="21">
        <v>22000001</v>
      </c>
      <c r="D13" s="3" t="s">
        <v>24</v>
      </c>
      <c r="E13" s="21" t="s">
        <v>201</v>
      </c>
      <c r="F13" s="3" t="s">
        <v>202</v>
      </c>
      <c r="G13" s="21" t="s">
        <v>203</v>
      </c>
      <c r="H13" s="21" t="s">
        <v>196</v>
      </c>
      <c r="I13" s="21" t="s">
        <v>197</v>
      </c>
      <c r="J13" s="22">
        <v>910000</v>
      </c>
      <c r="K13" s="22">
        <v>910000</v>
      </c>
      <c r="L13" s="3" t="s">
        <v>48</v>
      </c>
      <c r="M13" s="3" t="s">
        <v>14</v>
      </c>
      <c r="N13" s="3" t="s">
        <v>42</v>
      </c>
      <c r="O13" s="4" t="s">
        <v>66</v>
      </c>
      <c r="P13" s="3" t="s">
        <v>76</v>
      </c>
      <c r="Q13" s="3" t="s">
        <v>76</v>
      </c>
      <c r="R13" s="3" t="s">
        <v>17</v>
      </c>
      <c r="S13" s="21" t="s">
        <v>83</v>
      </c>
      <c r="T13" s="3" t="s">
        <v>84</v>
      </c>
      <c r="U13" s="3"/>
      <c r="V13" s="6"/>
      <c r="W13" s="6"/>
      <c r="X13" s="6"/>
      <c r="Y13" s="6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  <c r="V14" s="6"/>
      <c r="W14" s="6"/>
      <c r="X14" s="6"/>
      <c r="Y14" s="6"/>
    </row>
    <row r="15" spans="1:25" s="5" customFormat="1" ht="32.1" hidden="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hidden="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</row>
    <row r="17" spans="1:21" s="5" customFormat="1" ht="32.1" hidden="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</row>
    <row r="18" spans="1:21" s="5" customFormat="1" ht="32.1" hidden="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</row>
    <row r="19" spans="1:21" ht="32.1" customHeight="1" thickBot="1" x14ac:dyDescent="0.25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1" ht="12.75" customHeight="1" thickBot="1" x14ac:dyDescent="0.25">
      <c r="A20" s="14"/>
      <c r="B20" s="14"/>
      <c r="C20" s="14"/>
      <c r="D20" s="14"/>
      <c r="E20" s="14"/>
      <c r="F20" s="14"/>
      <c r="G20" s="14"/>
      <c r="H20" s="14"/>
      <c r="I20" s="16" t="s">
        <v>0</v>
      </c>
      <c r="J20" s="23">
        <f>SUM(J10:J19)</f>
        <v>3224800</v>
      </c>
      <c r="K20" s="8"/>
      <c r="L20" s="14"/>
      <c r="M20" s="14"/>
      <c r="N20" s="14"/>
      <c r="O20" s="14"/>
      <c r="P20" s="9"/>
      <c r="Q20" s="9"/>
      <c r="R20" s="10"/>
      <c r="S20" s="11"/>
      <c r="T20" s="10"/>
    </row>
    <row r="21" spans="1:21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6"/>
      <c r="J21" s="17"/>
      <c r="K21" s="8"/>
      <c r="L21" s="14"/>
      <c r="M21" s="14"/>
      <c r="N21" s="14"/>
      <c r="O21" s="14"/>
      <c r="P21" s="9"/>
      <c r="Q21" s="9"/>
      <c r="R21" s="10"/>
      <c r="S21" s="11"/>
      <c r="T21" s="10"/>
    </row>
    <row r="22" spans="1:21" ht="19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L22" s="14"/>
      <c r="M22" s="14"/>
      <c r="N22" s="14"/>
      <c r="O22" s="14"/>
      <c r="R22" s="55" t="s">
        <v>161</v>
      </c>
      <c r="S22" s="55"/>
      <c r="T22" s="55"/>
    </row>
    <row r="23" spans="1:21" ht="19.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2"/>
      <c r="L23" s="14"/>
      <c r="M23" s="14"/>
      <c r="N23" s="14"/>
      <c r="O23" s="14"/>
      <c r="R23" s="55" t="s">
        <v>204</v>
      </c>
      <c r="S23" s="55"/>
      <c r="T23" s="55"/>
    </row>
    <row r="24" spans="1:21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2"/>
      <c r="L24" s="7"/>
      <c r="M24" s="7"/>
      <c r="N24" s="7"/>
      <c r="O24" s="7"/>
      <c r="R24" s="46"/>
      <c r="S24" s="46"/>
      <c r="T24" s="46"/>
    </row>
    <row r="25" spans="1:2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3"/>
      <c r="L25" s="14"/>
      <c r="M25" s="14"/>
      <c r="N25" s="14"/>
      <c r="O25" s="14"/>
    </row>
    <row r="26" spans="1:21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45"/>
      <c r="N26" s="45"/>
      <c r="O26" s="45"/>
    </row>
    <row r="27" spans="1:2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21" x14ac:dyDescent="0.2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45"/>
      <c r="N28" s="45"/>
      <c r="O28" s="45"/>
    </row>
    <row r="29" spans="1:2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21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45"/>
      <c r="N30" s="45"/>
      <c r="O30" s="45"/>
      <c r="P30" s="45"/>
      <c r="Q30" s="45"/>
      <c r="R30" s="45"/>
      <c r="S30" s="45"/>
    </row>
  </sheetData>
  <protectedRanges>
    <protectedRange password="CF7A" sqref="C10:C11" name="Intervallo1_3"/>
    <protectedRange password="CF7A" sqref="E10:F11" name="Intervallo1_3_1"/>
  </protectedRanges>
  <mergeCells count="27">
    <mergeCell ref="A26:L26"/>
    <mergeCell ref="A27:S27"/>
    <mergeCell ref="A28:L28"/>
    <mergeCell ref="A30:L30"/>
    <mergeCell ref="K7:K9"/>
    <mergeCell ref="L7:L9"/>
    <mergeCell ref="M7:M9"/>
    <mergeCell ref="A7:A9"/>
    <mergeCell ref="B7:B9"/>
    <mergeCell ref="C7:C9"/>
    <mergeCell ref="D7:D9"/>
    <mergeCell ref="E7:F8"/>
    <mergeCell ref="G7:G9"/>
    <mergeCell ref="H7:I8"/>
    <mergeCell ref="J7:J9"/>
    <mergeCell ref="H1:S1"/>
    <mergeCell ref="A2:T2"/>
    <mergeCell ref="A3:T3"/>
    <mergeCell ref="A4:T4"/>
    <mergeCell ref="A5:T5"/>
    <mergeCell ref="U7:U9"/>
    <mergeCell ref="N7:N9"/>
    <mergeCell ref="O7:O9"/>
    <mergeCell ref="P7:P9"/>
    <mergeCell ref="Q7:Q9"/>
    <mergeCell ref="R7:R9"/>
    <mergeCell ref="S7:T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[4]Foglio1!#REF!</xm:f>
          </x14:formula1>
          <xm:sqref>L10:L19</xm:sqref>
        </x14:dataValidation>
        <x14:dataValidation type="list" allowBlank="1" showInputMessage="1" showErrorMessage="1">
          <x14:formula1>
            <xm:f>[4]Foglio1!#REF!</xm:f>
          </x14:formula1>
          <xm:sqref>U10:U19</xm:sqref>
        </x14:dataValidation>
        <x14:dataValidation type="list" allowBlank="1" showInputMessage="1" showErrorMessage="1">
          <x14:formula1>
            <xm:f>[4]Foglio1!#REF!</xm:f>
          </x14:formula1>
          <xm:sqref>O10:O19</xm:sqref>
        </x14:dataValidation>
        <x14:dataValidation type="list" allowBlank="1" showInputMessage="1" showErrorMessage="1">
          <x14:formula1>
            <xm:f>[4]Foglio1!#REF!</xm:f>
          </x14:formula1>
          <xm:sqref>P10:Q19</xm:sqref>
        </x14:dataValidation>
        <x14:dataValidation type="list" allowBlank="1" showInputMessage="1" showErrorMessage="1">
          <x14:formula1>
            <xm:f>[4]Foglio1!#REF!</xm:f>
          </x14:formula1>
          <xm:sqref>N10:N19</xm:sqref>
        </x14:dataValidation>
        <x14:dataValidation type="list" allowBlank="1" showInputMessage="1" showErrorMessage="1">
          <x14:formula1>
            <xm:f>[4]Foglio1!#REF!</xm:f>
          </x14:formula1>
          <xm:sqref>D10:D19</xm:sqref>
        </x14:dataValidation>
        <x14:dataValidation type="list" allowBlank="1" showInputMessage="1" showErrorMessage="1">
          <x14:formula1>
            <xm:f>[4]Foglio1!#REF!</xm:f>
          </x14:formula1>
          <xm:sqref>M10:M19</xm:sqref>
        </x14:dataValidation>
        <x14:dataValidation type="list" allowBlank="1" showInputMessage="1" showErrorMessage="1">
          <x14:formula1>
            <xm:f>[4]Foglio1!#REF!</xm:f>
          </x14:formula1>
          <xm:sqref>R13:R19 R10:R11</xm:sqref>
        </x14:dataValidation>
        <x14:dataValidation type="list" allowBlank="1" showInputMessage="1" showErrorMessage="1">
          <x14:formula1>
            <xm:f>[4]Foglio1!#REF!</xm:f>
          </x14:formula1>
          <xm:sqref>R12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M1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M1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topLeftCell="K1" zoomScale="85" zoomScaleNormal="95" zoomScaleSheetLayoutView="85" workbookViewId="0">
      <pane ySplit="9" topLeftCell="A19" activePane="bottomLeft" state="frozen"/>
      <selection activeCell="N10" sqref="N10"/>
      <selection pane="bottomLeft" activeCell="A18" sqref="A18:W21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view="pageBreakPreview" topLeftCell="K1" zoomScale="90" zoomScaleNormal="95" zoomScaleSheetLayoutView="90" workbookViewId="0">
      <pane ySplit="9" topLeftCell="A10" activePane="bottomLeft" state="frozen"/>
      <selection activeCell="I23" sqref="I23"/>
      <selection pane="bottomLeft" activeCell="A10" sqref="A10:U10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35.14062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205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33.950000000000003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 t="s">
        <v>161</v>
      </c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 t="s">
        <v>206</v>
      </c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2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[5]Foglio1!#REF!</xm:f>
          </x14:formula1>
          <xm:sqref>L10:L22</xm:sqref>
        </x14:dataValidation>
        <x14:dataValidation type="list" allowBlank="1" showInputMessage="1" showErrorMessage="1">
          <x14:formula1>
            <xm:f>[5]Foglio1!#REF!</xm:f>
          </x14:formula1>
          <xm:sqref>U10:U22</xm:sqref>
        </x14:dataValidation>
        <x14:dataValidation type="list" allowBlank="1" showInputMessage="1" showErrorMessage="1">
          <x14:formula1>
            <xm:f>[5]Foglio1!#REF!</xm:f>
          </x14:formula1>
          <xm:sqref>O10:O22</xm:sqref>
        </x14:dataValidation>
        <x14:dataValidation type="list" allowBlank="1" showInputMessage="1" showErrorMessage="1">
          <x14:formula1>
            <xm:f>[5]Foglio1!#REF!</xm:f>
          </x14:formula1>
          <xm:sqref>R11:R22</xm:sqref>
        </x14:dataValidation>
        <x14:dataValidation type="list" allowBlank="1" showInputMessage="1" showErrorMessage="1">
          <x14:formula1>
            <xm:f>[5]Foglio1!#REF!</xm:f>
          </x14:formula1>
          <xm:sqref>P10:Q22</xm:sqref>
        </x14:dataValidation>
        <x14:dataValidation type="list" allowBlank="1" showInputMessage="1" showErrorMessage="1">
          <x14:formula1>
            <xm:f>[5]Foglio1!#REF!</xm:f>
          </x14:formula1>
          <xm:sqref>N10:N22</xm:sqref>
        </x14:dataValidation>
        <x14:dataValidation type="list" allowBlank="1" showInputMessage="1" showErrorMessage="1">
          <x14:formula1>
            <xm:f>[5]Foglio1!#REF!</xm:f>
          </x14:formula1>
          <xm:sqref>D10:D22</xm:sqref>
        </x14:dataValidation>
        <x14:dataValidation type="list" allowBlank="1" showInputMessage="1" showErrorMessage="1">
          <x14:formula1>
            <xm:f>[5]Foglio1!#REF!</xm:f>
          </x14:formula1>
          <xm:sqref>M10:M22</xm:sqref>
        </x14:dataValidation>
        <x14:dataValidation type="list" allowBlank="1" showInputMessage="1" showErrorMessage="1">
          <x14:formula1>
            <xm:f>[5]Foglio1!#REF!</xm:f>
          </x14:formula1>
          <xm:sqref>R10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0" activePane="bottomLeft" state="frozen"/>
      <selection activeCell="J24" sqref="J24"/>
      <selection pane="bottomLeft" activeCell="D15" sqref="D15:L16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3"/>
  <sheetViews>
    <sheetView tabSelected="1" view="pageBreakPreview" zoomScale="85" zoomScaleNormal="95" zoomScaleSheetLayoutView="85" workbookViewId="0">
      <pane ySplit="9" topLeftCell="A10" activePane="bottomLeft" state="frozen"/>
      <selection activeCell="J24" sqref="J24"/>
      <selection pane="bottomLeft" activeCell="F22" sqref="F22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158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 t="s">
        <v>244</v>
      </c>
      <c r="B10" s="21" t="s">
        <v>217</v>
      </c>
      <c r="C10" s="21"/>
      <c r="D10" s="3" t="s">
        <v>24</v>
      </c>
      <c r="E10" s="21" t="s">
        <v>218</v>
      </c>
      <c r="F10" s="21" t="s">
        <v>219</v>
      </c>
      <c r="G10" s="21" t="s">
        <v>220</v>
      </c>
      <c r="H10" s="21" t="s">
        <v>221</v>
      </c>
      <c r="I10" s="21" t="s">
        <v>222</v>
      </c>
      <c r="J10" s="22">
        <v>1903000</v>
      </c>
      <c r="K10" s="22">
        <v>1903000</v>
      </c>
      <c r="L10" s="3" t="s">
        <v>54</v>
      </c>
      <c r="M10" s="3" t="s">
        <v>79</v>
      </c>
      <c r="N10" s="3" t="s">
        <v>39</v>
      </c>
      <c r="O10" s="4" t="s">
        <v>66</v>
      </c>
      <c r="P10" s="3" t="s">
        <v>76</v>
      </c>
      <c r="Q10" s="3" t="s">
        <v>76</v>
      </c>
      <c r="R10" s="3" t="s">
        <v>17</v>
      </c>
      <c r="S10" s="21">
        <v>225554</v>
      </c>
      <c r="T10" s="3" t="s">
        <v>214</v>
      </c>
      <c r="U10" s="3"/>
    </row>
    <row r="11" spans="1:25" s="5" customFormat="1" ht="49.5" customHeight="1" x14ac:dyDescent="0.2">
      <c r="A11" s="21" t="s">
        <v>245</v>
      </c>
      <c r="B11" s="21" t="s">
        <v>227</v>
      </c>
      <c r="C11" s="21"/>
      <c r="D11" s="3" t="s">
        <v>24</v>
      </c>
      <c r="E11" s="21" t="s">
        <v>224</v>
      </c>
      <c r="F11" s="21" t="s">
        <v>225</v>
      </c>
      <c r="G11" s="21" t="s">
        <v>223</v>
      </c>
      <c r="H11" s="21" t="s">
        <v>230</v>
      </c>
      <c r="I11" s="21" t="s">
        <v>228</v>
      </c>
      <c r="J11" s="22">
        <v>4618400</v>
      </c>
      <c r="K11" s="22">
        <v>9410000</v>
      </c>
      <c r="L11" s="3" t="s">
        <v>54</v>
      </c>
      <c r="M11" s="3" t="s">
        <v>79</v>
      </c>
      <c r="N11" s="3" t="s">
        <v>39</v>
      </c>
      <c r="O11" s="4" t="s">
        <v>66</v>
      </c>
      <c r="P11" s="3" t="s">
        <v>76</v>
      </c>
      <c r="Q11" s="3" t="s">
        <v>76</v>
      </c>
      <c r="R11" s="3" t="s">
        <v>19</v>
      </c>
      <c r="S11" s="21"/>
      <c r="T11" s="3" t="s">
        <v>229</v>
      </c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6521400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dataValidations count="1">
    <dataValidation allowBlank="1" showInputMessage="1" showErrorMessage="1" error="A cura della Direzione Centrale" sqref="A10:A11"/>
  </dataValidation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[1]Foglio1!#REF!</xm:f>
          </x14:formula1>
          <xm:sqref>D10:D22 U10:U22 L10:L22 M12:M22 M10 N10:Q22 R10 R12:R22</xm:sqref>
        </x14:dataValidation>
        <x14:dataValidation type="list" allowBlank="1" showInputMessage="1" showErrorMessage="1">
          <x14:formula1>
            <xm:f>Foglio1!$A$27:$A$37</xm:f>
          </x14:formula1>
          <xm:sqref>M11</xm:sqref>
        </x14:dataValidation>
        <x14:dataValidation type="list" allowBlank="1" showInputMessage="1" showErrorMessage="1">
          <x14:formula1>
            <xm:f>Foglio1!$A$40:$A$46</xm:f>
          </x14:formula1>
          <xm:sqref>R11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5" activePane="bottomLeft" state="frozen"/>
      <selection activeCell="J24" sqref="J24"/>
      <selection pane="bottomLeft" activeCell="D15" sqref="D15:L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8"/>
  <sheetViews>
    <sheetView topLeftCell="A7" workbookViewId="0">
      <selection activeCell="A11" sqref="A11"/>
    </sheetView>
  </sheetViews>
  <sheetFormatPr defaultRowHeight="12.75" x14ac:dyDescent="0.2"/>
  <sheetData>
    <row r="4" spans="1:1" x14ac:dyDescent="0.2">
      <c r="A4" s="18" t="s">
        <v>24</v>
      </c>
    </row>
    <row r="5" spans="1:1" x14ac:dyDescent="0.2">
      <c r="A5" s="18" t="s">
        <v>25</v>
      </c>
    </row>
    <row r="6" spans="1:1" x14ac:dyDescent="0.2">
      <c r="A6" s="18" t="s">
        <v>26</v>
      </c>
    </row>
    <row r="7" spans="1:1" x14ac:dyDescent="0.2">
      <c r="A7" t="s">
        <v>27</v>
      </c>
    </row>
    <row r="8" spans="1:1" x14ac:dyDescent="0.2">
      <c r="A8" s="18" t="s">
        <v>28</v>
      </c>
    </row>
    <row r="9" spans="1:1" x14ac:dyDescent="0.2">
      <c r="A9" s="18" t="s">
        <v>29</v>
      </c>
    </row>
    <row r="10" spans="1:1" x14ac:dyDescent="0.2">
      <c r="A10" s="18" t="s">
        <v>30</v>
      </c>
    </row>
    <row r="11" spans="1:1" x14ac:dyDescent="0.2">
      <c r="A11" s="18" t="s">
        <v>31</v>
      </c>
    </row>
    <row r="13" spans="1:1" x14ac:dyDescent="0.2">
      <c r="A13" s="18" t="s">
        <v>48</v>
      </c>
    </row>
    <row r="14" spans="1:1" x14ac:dyDescent="0.2">
      <c r="A14" s="18" t="s">
        <v>49</v>
      </c>
    </row>
    <row r="15" spans="1:1" x14ac:dyDescent="0.2">
      <c r="A15" s="18" t="s">
        <v>50</v>
      </c>
    </row>
    <row r="16" spans="1:1" x14ac:dyDescent="0.2">
      <c r="A16" s="18" t="s">
        <v>51</v>
      </c>
    </row>
    <row r="17" spans="1:1" x14ac:dyDescent="0.2">
      <c r="A17" s="18" t="s">
        <v>52</v>
      </c>
    </row>
    <row r="18" spans="1:1" x14ac:dyDescent="0.2">
      <c r="A18" s="18" t="s">
        <v>53</v>
      </c>
    </row>
    <row r="19" spans="1:1" x14ac:dyDescent="0.2">
      <c r="A19" s="18" t="s">
        <v>54</v>
      </c>
    </row>
    <row r="20" spans="1:1" x14ac:dyDescent="0.2">
      <c r="A20" s="18" t="s">
        <v>55</v>
      </c>
    </row>
    <row r="21" spans="1:1" x14ac:dyDescent="0.2">
      <c r="A21" s="18" t="s">
        <v>56</v>
      </c>
    </row>
    <row r="24" spans="1:1" x14ac:dyDescent="0.2">
      <c r="A24" t="s">
        <v>34</v>
      </c>
    </row>
    <row r="25" spans="1:1" x14ac:dyDescent="0.2">
      <c r="A25" t="s">
        <v>33</v>
      </c>
    </row>
    <row r="27" spans="1:1" x14ac:dyDescent="0.2">
      <c r="A27" t="s">
        <v>6</v>
      </c>
    </row>
    <row r="28" spans="1:1" x14ac:dyDescent="0.2">
      <c r="A28" t="s">
        <v>7</v>
      </c>
    </row>
    <row r="29" spans="1:1" x14ac:dyDescent="0.2">
      <c r="A29" t="s">
        <v>8</v>
      </c>
    </row>
    <row r="30" spans="1:1" x14ac:dyDescent="0.2">
      <c r="A30" t="s">
        <v>9</v>
      </c>
    </row>
    <row r="31" spans="1:1" x14ac:dyDescent="0.2">
      <c r="A31" t="s">
        <v>10</v>
      </c>
    </row>
    <row r="32" spans="1:1" x14ac:dyDescent="0.2">
      <c r="A32" t="s">
        <v>11</v>
      </c>
    </row>
    <row r="33" spans="1:1" x14ac:dyDescent="0.2">
      <c r="A33" t="s">
        <v>12</v>
      </c>
    </row>
    <row r="34" spans="1:1" x14ac:dyDescent="0.2">
      <c r="A34" t="s">
        <v>13</v>
      </c>
    </row>
    <row r="35" spans="1:1" x14ac:dyDescent="0.2">
      <c r="A35" t="s">
        <v>14</v>
      </c>
    </row>
    <row r="36" spans="1:1" x14ac:dyDescent="0.2">
      <c r="A36" t="s">
        <v>79</v>
      </c>
    </row>
    <row r="37" spans="1:1" x14ac:dyDescent="0.2">
      <c r="A37" t="s">
        <v>15</v>
      </c>
    </row>
    <row r="40" spans="1:1" x14ac:dyDescent="0.2">
      <c r="A40" t="s">
        <v>21</v>
      </c>
    </row>
    <row r="41" spans="1:1" x14ac:dyDescent="0.2">
      <c r="A41" t="s">
        <v>17</v>
      </c>
    </row>
    <row r="42" spans="1:1" x14ac:dyDescent="0.2">
      <c r="A42" s="18" t="s">
        <v>58</v>
      </c>
    </row>
    <row r="43" spans="1:1" x14ac:dyDescent="0.2">
      <c r="A43" s="18" t="s">
        <v>57</v>
      </c>
    </row>
    <row r="44" spans="1:1" x14ac:dyDescent="0.2">
      <c r="A44" t="s">
        <v>18</v>
      </c>
    </row>
    <row r="45" spans="1:1" x14ac:dyDescent="0.2">
      <c r="A45" t="s">
        <v>19</v>
      </c>
    </row>
    <row r="46" spans="1:1" x14ac:dyDescent="0.2">
      <c r="A46" t="s">
        <v>20</v>
      </c>
    </row>
    <row r="50" spans="1:1" x14ac:dyDescent="0.2">
      <c r="A50" s="18" t="s">
        <v>41</v>
      </c>
    </row>
    <row r="51" spans="1:1" x14ac:dyDescent="0.2">
      <c r="A51" s="18" t="s">
        <v>42</v>
      </c>
    </row>
    <row r="52" spans="1:1" x14ac:dyDescent="0.2">
      <c r="A52" s="18" t="s">
        <v>43</v>
      </c>
    </row>
    <row r="53" spans="1:1" x14ac:dyDescent="0.2">
      <c r="A53" s="18" t="s">
        <v>39</v>
      </c>
    </row>
    <row r="54" spans="1:1" x14ac:dyDescent="0.2">
      <c r="A54" s="18" t="s">
        <v>40</v>
      </c>
    </row>
    <row r="56" spans="1:1" x14ac:dyDescent="0.2">
      <c r="A56" s="18" t="s">
        <v>76</v>
      </c>
    </row>
    <row r="57" spans="1:1" x14ac:dyDescent="0.2">
      <c r="A57" s="18" t="s">
        <v>77</v>
      </c>
    </row>
    <row r="59" spans="1:1" x14ac:dyDescent="0.2">
      <c r="A59" s="18" t="s">
        <v>66</v>
      </c>
    </row>
    <row r="60" spans="1:1" x14ac:dyDescent="0.2">
      <c r="A60" s="18" t="s">
        <v>67</v>
      </c>
    </row>
    <row r="61" spans="1:1" x14ac:dyDescent="0.2">
      <c r="A61" s="18" t="s">
        <v>68</v>
      </c>
    </row>
    <row r="64" spans="1:1" x14ac:dyDescent="0.2">
      <c r="A64" s="18" t="s">
        <v>69</v>
      </c>
    </row>
    <row r="65" spans="1:1" x14ac:dyDescent="0.2">
      <c r="A65" s="18" t="s">
        <v>70</v>
      </c>
    </row>
    <row r="66" spans="1:1" x14ac:dyDescent="0.2">
      <c r="A66" s="18" t="s">
        <v>71</v>
      </c>
    </row>
    <row r="67" spans="1:1" x14ac:dyDescent="0.2">
      <c r="A67" s="18" t="s">
        <v>72</v>
      </c>
    </row>
    <row r="68" spans="1:1" x14ac:dyDescent="0.2">
      <c r="A68" s="18" t="s">
        <v>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topLeftCell="N1" zoomScale="85" zoomScaleNormal="95" zoomScaleSheetLayoutView="85" workbookViewId="0">
      <pane ySplit="9" topLeftCell="A16" activePane="bottomLeft" state="frozen"/>
      <selection activeCell="J24" sqref="J24"/>
      <selection pane="bottomLeft" activeCell="A18" sqref="A18:M18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6" activePane="bottomLeft" state="frozen"/>
      <selection activeCell="J24" sqref="J24"/>
      <selection pane="bottomLeft" activeCell="A18" sqref="A18:L18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3"/>
  <sheetViews>
    <sheetView view="pageBreakPreview" zoomScale="95" zoomScaleNormal="95" zoomScaleSheetLayoutView="95" workbookViewId="0">
      <pane ySplit="9" topLeftCell="A10" activePane="bottomLeft" state="frozen"/>
      <selection activeCell="N10" sqref="N10"/>
      <selection pane="bottomLeft" activeCell="A10" sqref="A10"/>
    </sheetView>
  </sheetViews>
  <sheetFormatPr defaultRowHeight="12.75" x14ac:dyDescent="0.2"/>
  <cols>
    <col min="1" max="1" width="18.7109375" style="63" customWidth="1"/>
    <col min="2" max="2" width="16.7109375" style="63" customWidth="1"/>
    <col min="3" max="3" width="12.28515625" style="63" customWidth="1"/>
    <col min="4" max="4" width="15.7109375" style="63" customWidth="1"/>
    <col min="5" max="5" width="11.7109375" style="63" customWidth="1"/>
    <col min="6" max="6" width="20.7109375" style="63" customWidth="1"/>
    <col min="7" max="7" width="30.7109375" style="63" customWidth="1"/>
    <col min="8" max="9" width="10.7109375" style="63" customWidth="1"/>
    <col min="10" max="10" width="14.42578125" style="63" customWidth="1"/>
    <col min="11" max="11" width="12.7109375" style="63" customWidth="1"/>
    <col min="12" max="12" width="18.140625" style="63" customWidth="1"/>
    <col min="13" max="13" width="17.28515625" style="63" customWidth="1"/>
    <col min="14" max="14" width="19.140625" style="63" customWidth="1"/>
    <col min="15" max="15" width="14.7109375" style="63" customWidth="1"/>
    <col min="16" max="16" width="11.140625" style="64" customWidth="1"/>
    <col min="17" max="17" width="10" style="64" customWidth="1"/>
    <col min="18" max="18" width="25.42578125" style="64" customWidth="1"/>
    <col min="19" max="19" width="10.7109375" style="64" customWidth="1"/>
    <col min="20" max="20" width="28.85546875" style="64" customWidth="1"/>
    <col min="21" max="21" width="19" style="64" customWidth="1"/>
    <col min="22" max="16384" width="9.140625" style="64"/>
  </cols>
  <sheetData>
    <row r="1" spans="1:25" x14ac:dyDescent="0.2"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25" ht="14.25" x14ac:dyDescent="0.2">
      <c r="A2" s="155" t="s">
        <v>135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5" ht="14.25" x14ac:dyDescent="0.2">
      <c r="A3" s="156" t="s">
        <v>136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5" ht="14.25" x14ac:dyDescent="0.2">
      <c r="A4" s="157" t="s">
        <v>37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65"/>
      <c r="V4" s="65"/>
      <c r="W4" s="65"/>
    </row>
    <row r="5" spans="1:25" ht="14.25" x14ac:dyDescent="0.2">
      <c r="A5" s="156" t="s">
        <v>137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5" ht="12" customHeight="1" x14ac:dyDescent="0.2"/>
    <row r="7" spans="1:25" ht="24" customHeight="1" x14ac:dyDescent="0.2">
      <c r="A7" s="142" t="s">
        <v>78</v>
      </c>
      <c r="B7" s="142" t="s">
        <v>5</v>
      </c>
      <c r="C7" s="147" t="s">
        <v>22</v>
      </c>
      <c r="D7" s="147" t="s">
        <v>23</v>
      </c>
      <c r="E7" s="150" t="s">
        <v>32</v>
      </c>
      <c r="F7" s="151"/>
      <c r="G7" s="142" t="s">
        <v>1</v>
      </c>
      <c r="H7" s="150" t="s">
        <v>2</v>
      </c>
      <c r="I7" s="151"/>
      <c r="J7" s="142" t="s">
        <v>59</v>
      </c>
      <c r="K7" s="147" t="s">
        <v>60</v>
      </c>
      <c r="L7" s="142" t="s">
        <v>47</v>
      </c>
      <c r="M7" s="147" t="s">
        <v>16</v>
      </c>
      <c r="N7" s="147" t="s">
        <v>75</v>
      </c>
      <c r="O7" s="142" t="s">
        <v>44</v>
      </c>
      <c r="P7" s="142" t="s">
        <v>45</v>
      </c>
      <c r="Q7" s="142" t="s">
        <v>35</v>
      </c>
      <c r="R7" s="142" t="s">
        <v>46</v>
      </c>
      <c r="S7" s="150" t="s">
        <v>61</v>
      </c>
      <c r="T7" s="151"/>
      <c r="U7" s="142" t="s">
        <v>74</v>
      </c>
    </row>
    <row r="8" spans="1:25" ht="20.100000000000001" customHeight="1" x14ac:dyDescent="0.2">
      <c r="A8" s="143"/>
      <c r="B8" s="143"/>
      <c r="C8" s="148"/>
      <c r="D8" s="148"/>
      <c r="E8" s="152"/>
      <c r="F8" s="153"/>
      <c r="G8" s="143"/>
      <c r="H8" s="152"/>
      <c r="I8" s="153"/>
      <c r="J8" s="143"/>
      <c r="K8" s="148"/>
      <c r="L8" s="143"/>
      <c r="M8" s="148"/>
      <c r="N8" s="148"/>
      <c r="O8" s="143"/>
      <c r="P8" s="143"/>
      <c r="Q8" s="143"/>
      <c r="R8" s="143"/>
      <c r="S8" s="152"/>
      <c r="T8" s="153"/>
      <c r="U8" s="143"/>
    </row>
    <row r="9" spans="1:25" s="68" customFormat="1" ht="21" x14ac:dyDescent="0.2">
      <c r="A9" s="144"/>
      <c r="B9" s="144"/>
      <c r="C9" s="149"/>
      <c r="D9" s="149"/>
      <c r="E9" s="66" t="s">
        <v>64</v>
      </c>
      <c r="F9" s="66" t="s">
        <v>65</v>
      </c>
      <c r="G9" s="144"/>
      <c r="H9" s="66" t="s">
        <v>3</v>
      </c>
      <c r="I9" s="66" t="s">
        <v>4</v>
      </c>
      <c r="J9" s="144"/>
      <c r="K9" s="149"/>
      <c r="L9" s="144"/>
      <c r="M9" s="149"/>
      <c r="N9" s="149"/>
      <c r="O9" s="144"/>
      <c r="P9" s="144"/>
      <c r="Q9" s="144"/>
      <c r="R9" s="144"/>
      <c r="S9" s="67" t="s">
        <v>62</v>
      </c>
      <c r="T9" s="67" t="s">
        <v>63</v>
      </c>
      <c r="U9" s="144"/>
    </row>
    <row r="10" spans="1:25" s="68" customFormat="1" ht="66" customHeight="1" x14ac:dyDescent="0.2">
      <c r="A10" s="21" t="s">
        <v>231</v>
      </c>
      <c r="B10" s="21" t="s">
        <v>209</v>
      </c>
      <c r="C10" s="21" t="s">
        <v>138</v>
      </c>
      <c r="D10" s="3" t="s">
        <v>26</v>
      </c>
      <c r="E10" s="21" t="s">
        <v>139</v>
      </c>
      <c r="F10" s="21" t="s">
        <v>140</v>
      </c>
      <c r="G10" s="21" t="s">
        <v>141</v>
      </c>
      <c r="H10" s="21" t="s">
        <v>142</v>
      </c>
      <c r="I10" s="21" t="s">
        <v>143</v>
      </c>
      <c r="J10" s="22">
        <v>148000</v>
      </c>
      <c r="K10" s="22">
        <v>148000</v>
      </c>
      <c r="L10" s="3" t="s">
        <v>48</v>
      </c>
      <c r="M10" s="3" t="s">
        <v>14</v>
      </c>
      <c r="N10" s="3" t="s">
        <v>42</v>
      </c>
      <c r="O10" s="4" t="s">
        <v>66</v>
      </c>
      <c r="P10" s="3" t="s">
        <v>76</v>
      </c>
      <c r="Q10" s="3" t="s">
        <v>76</v>
      </c>
      <c r="R10" s="3" t="s">
        <v>17</v>
      </c>
      <c r="S10" s="21"/>
      <c r="T10" s="3"/>
      <c r="U10" s="3"/>
    </row>
    <row r="11" spans="1:25" s="68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68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68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68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68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9"/>
      <c r="W15" s="69"/>
      <c r="X15" s="69"/>
      <c r="Y15" s="69"/>
    </row>
    <row r="16" spans="1:25" s="68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9"/>
      <c r="W16" s="69"/>
      <c r="X16" s="69"/>
      <c r="Y16" s="69"/>
    </row>
    <row r="17" spans="1:25" s="68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9"/>
      <c r="W17" s="69"/>
      <c r="X17" s="69"/>
      <c r="Y17" s="69"/>
    </row>
    <row r="18" spans="1:25" s="68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9"/>
      <c r="W18" s="69"/>
      <c r="X18" s="69"/>
      <c r="Y18" s="69"/>
    </row>
    <row r="19" spans="1:25" s="68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68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68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70"/>
      <c r="B23" s="70"/>
      <c r="C23" s="70"/>
      <c r="D23" s="70"/>
      <c r="E23" s="70"/>
      <c r="F23" s="70"/>
      <c r="G23" s="70"/>
      <c r="H23" s="70"/>
      <c r="I23" s="71" t="s">
        <v>0</v>
      </c>
      <c r="J23" s="72">
        <f>SUM(J10:J22)</f>
        <v>148000</v>
      </c>
      <c r="K23" s="73"/>
      <c r="L23" s="70"/>
      <c r="M23" s="70"/>
      <c r="N23" s="70"/>
      <c r="O23" s="70"/>
      <c r="P23" s="74"/>
      <c r="Q23" s="74"/>
      <c r="R23" s="75"/>
      <c r="S23" s="76"/>
      <c r="T23" s="75"/>
    </row>
    <row r="24" spans="1:25" ht="12.75" customHeight="1" x14ac:dyDescent="0.2">
      <c r="A24" s="70"/>
      <c r="B24" s="70"/>
      <c r="C24" s="70"/>
      <c r="D24" s="70"/>
      <c r="E24" s="70"/>
      <c r="F24" s="70"/>
      <c r="G24" s="70"/>
      <c r="H24" s="70"/>
      <c r="I24" s="71"/>
      <c r="J24" s="77"/>
      <c r="K24" s="73"/>
      <c r="L24" s="70"/>
      <c r="M24" s="70"/>
      <c r="N24" s="70"/>
      <c r="O24" s="70"/>
      <c r="P24" s="74"/>
      <c r="Q24" s="74"/>
      <c r="R24" s="75"/>
      <c r="S24" s="76"/>
      <c r="T24" s="75"/>
    </row>
    <row r="25" spans="1:25" ht="12.75" customHeight="1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L25" s="70"/>
      <c r="M25" s="70"/>
      <c r="N25" s="70"/>
      <c r="O25" s="70"/>
      <c r="R25" s="145"/>
      <c r="S25" s="145"/>
      <c r="T25" s="145"/>
    </row>
    <row r="26" spans="1:25" ht="12.75" customHeight="1" x14ac:dyDescent="0.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8"/>
      <c r="L26" s="70"/>
      <c r="M26" s="70"/>
      <c r="N26" s="70"/>
      <c r="O26" s="70"/>
      <c r="R26" s="146"/>
      <c r="S26" s="146"/>
      <c r="T26" s="146"/>
    </row>
    <row r="27" spans="1:25" ht="12.75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8"/>
      <c r="L27" s="79"/>
      <c r="M27" s="79"/>
      <c r="N27" s="79"/>
      <c r="O27" s="79"/>
      <c r="R27" s="80"/>
      <c r="S27" s="80"/>
      <c r="T27" s="80"/>
    </row>
    <row r="28" spans="1:25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81"/>
      <c r="L28" s="70"/>
      <c r="M28" s="70"/>
      <c r="N28" s="70"/>
      <c r="O28" s="70"/>
    </row>
    <row r="29" spans="1:25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82"/>
      <c r="N29" s="82"/>
      <c r="O29" s="82"/>
    </row>
    <row r="30" spans="1:25" x14ac:dyDescent="0.2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25" x14ac:dyDescent="0.2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82"/>
      <c r="N31" s="82"/>
      <c r="O31" s="82"/>
    </row>
    <row r="32" spans="1:25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82"/>
      <c r="N33" s="82"/>
      <c r="O33" s="82"/>
      <c r="P33" s="82"/>
      <c r="Q33" s="82"/>
      <c r="R33" s="82"/>
      <c r="S33" s="82"/>
    </row>
  </sheetData>
  <mergeCells count="29"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[2]Foglio1!#REF!</xm:f>
          </x14:formula1>
          <xm:sqref>D10:D22 L10:R22 U10:U22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2"/>
  <sheetViews>
    <sheetView view="pageBreakPreview" zoomScale="78" zoomScaleNormal="95" zoomScaleSheetLayoutView="78" workbookViewId="0">
      <pane ySplit="9" topLeftCell="A10" activePane="bottomLeft" state="frozen"/>
      <selection activeCell="N10" sqref="N10"/>
      <selection pane="bottomLeft" activeCell="A10" sqref="A10:A13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162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163</v>
      </c>
      <c r="K7" s="124" t="s">
        <v>164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52.5" x14ac:dyDescent="0.2">
      <c r="A10" s="21" t="s">
        <v>232</v>
      </c>
      <c r="B10" s="21" t="s">
        <v>165</v>
      </c>
      <c r="C10" s="4">
        <v>21400007</v>
      </c>
      <c r="D10" s="3" t="s">
        <v>26</v>
      </c>
      <c r="E10" s="21" t="s">
        <v>85</v>
      </c>
      <c r="F10" s="21" t="s">
        <v>86</v>
      </c>
      <c r="G10" s="21" t="s">
        <v>166</v>
      </c>
      <c r="H10" s="21" t="s">
        <v>87</v>
      </c>
      <c r="I10" s="21" t="s">
        <v>88</v>
      </c>
      <c r="J10" s="26">
        <v>2102749.0099999998</v>
      </c>
      <c r="K10" s="22">
        <v>2102749.0099999998</v>
      </c>
      <c r="L10" s="3" t="s">
        <v>51</v>
      </c>
      <c r="M10" s="3" t="s">
        <v>10</v>
      </c>
      <c r="N10" s="3" t="s">
        <v>43</v>
      </c>
      <c r="O10" s="4" t="s">
        <v>66</v>
      </c>
      <c r="P10" s="4" t="s">
        <v>76</v>
      </c>
      <c r="Q10" s="4" t="s">
        <v>76</v>
      </c>
      <c r="R10" s="3" t="s">
        <v>17</v>
      </c>
      <c r="S10"/>
      <c r="T10" s="3"/>
      <c r="U10" s="3"/>
    </row>
    <row r="11" spans="1:25" s="5" customFormat="1" ht="42" x14ac:dyDescent="0.2">
      <c r="A11" s="21" t="s">
        <v>233</v>
      </c>
      <c r="B11" s="21" t="s">
        <v>167</v>
      </c>
      <c r="C11" s="4">
        <v>21400001</v>
      </c>
      <c r="D11" s="3" t="s">
        <v>24</v>
      </c>
      <c r="E11" s="21" t="s">
        <v>89</v>
      </c>
      <c r="F11" s="21" t="s">
        <v>90</v>
      </c>
      <c r="G11" s="21" t="s">
        <v>168</v>
      </c>
      <c r="H11" s="21" t="s">
        <v>91</v>
      </c>
      <c r="I11" s="21" t="s">
        <v>92</v>
      </c>
      <c r="J11" s="26">
        <v>168232.1</v>
      </c>
      <c r="K11" s="22">
        <v>168232.1</v>
      </c>
      <c r="L11" s="3" t="s">
        <v>48</v>
      </c>
      <c r="M11" s="3" t="s">
        <v>14</v>
      </c>
      <c r="N11" s="3" t="s">
        <v>42</v>
      </c>
      <c r="O11" s="4" t="s">
        <v>66</v>
      </c>
      <c r="P11" s="4" t="s">
        <v>76</v>
      </c>
      <c r="Q11" s="4" t="s">
        <v>76</v>
      </c>
      <c r="R11" s="3" t="s">
        <v>17</v>
      </c>
      <c r="S11" s="21"/>
      <c r="T11" s="3"/>
      <c r="U11" s="3"/>
    </row>
    <row r="12" spans="1:25" s="5" customFormat="1" ht="42" x14ac:dyDescent="0.2">
      <c r="A12" s="21" t="s">
        <v>234</v>
      </c>
      <c r="B12" s="21" t="s">
        <v>169</v>
      </c>
      <c r="C12" s="4" t="s">
        <v>93</v>
      </c>
      <c r="D12" s="3" t="s">
        <v>27</v>
      </c>
      <c r="E12" s="21" t="s">
        <v>94</v>
      </c>
      <c r="F12" s="21" t="s">
        <v>95</v>
      </c>
      <c r="G12" s="21" t="s">
        <v>170</v>
      </c>
      <c r="H12" s="21" t="s">
        <v>91</v>
      </c>
      <c r="I12" s="21" t="s">
        <v>92</v>
      </c>
      <c r="J12" s="26">
        <v>1724797.2</v>
      </c>
      <c r="K12" s="22">
        <v>1724797.2</v>
      </c>
      <c r="L12" s="3" t="s">
        <v>51</v>
      </c>
      <c r="M12" s="3" t="s">
        <v>10</v>
      </c>
      <c r="N12" s="3" t="s">
        <v>42</v>
      </c>
      <c r="O12" s="4" t="s">
        <v>66</v>
      </c>
      <c r="P12" s="4" t="s">
        <v>76</v>
      </c>
      <c r="Q12" s="4" t="s">
        <v>76</v>
      </c>
      <c r="R12" s="3" t="s">
        <v>17</v>
      </c>
      <c r="S12" s="21"/>
      <c r="T12" s="3"/>
      <c r="U12" s="3"/>
    </row>
    <row r="13" spans="1:25" s="5" customFormat="1" ht="42" x14ac:dyDescent="0.2">
      <c r="A13" s="21" t="s">
        <v>235</v>
      </c>
      <c r="B13" s="21" t="s">
        <v>171</v>
      </c>
      <c r="C13" s="4">
        <v>31400072</v>
      </c>
      <c r="D13" s="3" t="s">
        <v>30</v>
      </c>
      <c r="E13" s="21" t="s">
        <v>96</v>
      </c>
      <c r="F13" s="21" t="s">
        <v>97</v>
      </c>
      <c r="G13" s="21" t="s">
        <v>172</v>
      </c>
      <c r="H13" s="21" t="s">
        <v>98</v>
      </c>
      <c r="I13" s="21" t="s">
        <v>88</v>
      </c>
      <c r="J13" s="26">
        <v>1581388.96</v>
      </c>
      <c r="K13" s="22">
        <v>1581388.96</v>
      </c>
      <c r="L13" s="3" t="s">
        <v>48</v>
      </c>
      <c r="M13" s="3" t="s">
        <v>10</v>
      </c>
      <c r="N13" s="3" t="s">
        <v>42</v>
      </c>
      <c r="O13" s="4" t="s">
        <v>66</v>
      </c>
      <c r="P13" s="4" t="s">
        <v>76</v>
      </c>
      <c r="Q13" s="4" t="s">
        <v>76</v>
      </c>
      <c r="R13" s="3" t="s">
        <v>17</v>
      </c>
      <c r="S13" s="21"/>
      <c r="T13" s="3"/>
      <c r="U13" s="3"/>
    </row>
    <row r="14" spans="1:25" s="5" customFormat="1" ht="12.75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4"/>
      <c r="Q14" s="4"/>
      <c r="R14" s="3"/>
      <c r="S14" s="21"/>
      <c r="T14" s="3"/>
      <c r="U14" s="3"/>
      <c r="V14" s="6"/>
      <c r="W14" s="6"/>
      <c r="X14" s="6"/>
      <c r="Y14" s="6"/>
    </row>
    <row r="15" spans="1:25" s="5" customFormat="1" ht="12.75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12.75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12.75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12.75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</row>
    <row r="19" spans="1:25" s="5" customForma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ht="13.5" thickBot="1" x14ac:dyDescent="0.25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13.5" thickBot="1" x14ac:dyDescent="0.25">
      <c r="A22" s="14"/>
      <c r="B22" s="14"/>
      <c r="C22" s="14"/>
      <c r="D22" s="14"/>
      <c r="E22" s="14"/>
      <c r="F22" s="14"/>
      <c r="G22" s="14"/>
      <c r="H22" s="14"/>
      <c r="I22" s="16" t="s">
        <v>0</v>
      </c>
      <c r="J22" s="27">
        <v>5577167.2699999996</v>
      </c>
      <c r="K22" s="8"/>
      <c r="L22" s="14"/>
      <c r="M22" s="14"/>
      <c r="N22" s="14"/>
      <c r="O22" s="14"/>
      <c r="P22" s="9"/>
      <c r="Q22" s="9"/>
      <c r="R22" s="10"/>
      <c r="S22" s="11"/>
      <c r="T22" s="10"/>
    </row>
    <row r="23" spans="1:25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6"/>
      <c r="J23" s="17"/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28"/>
      <c r="L24" s="14"/>
      <c r="M24" s="14"/>
      <c r="N24" s="14"/>
      <c r="O24" s="14"/>
      <c r="R24" s="139"/>
      <c r="S24" s="139"/>
      <c r="T24" s="139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2"/>
      <c r="L25" s="14"/>
      <c r="M25" s="14"/>
      <c r="N25" s="14"/>
      <c r="O25" s="14"/>
      <c r="R25" s="140"/>
      <c r="S25" s="140"/>
      <c r="T25" s="140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7"/>
      <c r="M26" s="7"/>
      <c r="N26" s="7"/>
      <c r="O26" s="7"/>
      <c r="R26" s="57"/>
      <c r="S26" s="57"/>
      <c r="T26" s="57"/>
    </row>
    <row r="27" spans="1: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3"/>
      <c r="L27" s="14"/>
      <c r="M27" s="14"/>
      <c r="N27" s="14"/>
      <c r="O27" s="14"/>
    </row>
    <row r="28" spans="1:25" x14ac:dyDescent="0.2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56"/>
      <c r="N28" s="56"/>
      <c r="O28" s="56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56"/>
      <c r="N30" s="56"/>
      <c r="O30" s="56"/>
    </row>
    <row r="31" spans="1:25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25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56"/>
      <c r="N32" s="56"/>
      <c r="O32" s="56"/>
      <c r="P32" s="56"/>
      <c r="Q32" s="56"/>
      <c r="R32" s="56"/>
      <c r="S32" s="56"/>
    </row>
  </sheetData>
  <mergeCells count="29">
    <mergeCell ref="R25:T25"/>
    <mergeCell ref="A28:L28"/>
    <mergeCell ref="A29:S29"/>
    <mergeCell ref="A30:L30"/>
    <mergeCell ref="A32:L32"/>
    <mergeCell ref="R24:T24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G7:G9"/>
    <mergeCell ref="H7:I8"/>
    <mergeCell ref="J7:J9"/>
    <mergeCell ref="U7:U9"/>
    <mergeCell ref="N7:N9"/>
    <mergeCell ref="O7:O9"/>
    <mergeCell ref="P7:P9"/>
    <mergeCell ref="Q7:Q9"/>
    <mergeCell ref="R7:R9"/>
    <mergeCell ref="S7:T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[2]Foglio1!#REF!</xm:f>
          </x14:formula1>
          <xm:sqref>M10:M14 L10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3"/>
  <sheetViews>
    <sheetView view="pageBreakPreview" zoomScaleNormal="95" zoomScaleSheetLayoutView="100" workbookViewId="0">
      <pane ySplit="9" topLeftCell="A10" activePane="bottomLeft" state="frozen"/>
      <selection activeCell="N10" sqref="N10"/>
      <selection pane="bottomLeft" activeCell="I11" sqref="I11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1.28515625" style="1" customWidth="1"/>
    <col min="8" max="9" width="10.7109375" style="1" customWidth="1"/>
    <col min="10" max="10" width="17.7109375" style="1" bestFit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246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58.5" customHeight="1" x14ac:dyDescent="0.2">
      <c r="A10" s="21" t="s">
        <v>236</v>
      </c>
      <c r="B10" s="21" t="s">
        <v>210</v>
      </c>
      <c r="C10" s="21" t="s">
        <v>80</v>
      </c>
      <c r="D10" s="3" t="s">
        <v>24</v>
      </c>
      <c r="E10" s="21" t="s">
        <v>81</v>
      </c>
      <c r="F10" s="21" t="s">
        <v>82</v>
      </c>
      <c r="G10" s="21" t="s">
        <v>173</v>
      </c>
      <c r="H10" s="49" t="s">
        <v>129</v>
      </c>
      <c r="I10" s="49" t="s">
        <v>130</v>
      </c>
      <c r="J10" s="22">
        <v>250000</v>
      </c>
      <c r="K10" s="50">
        <v>250000</v>
      </c>
      <c r="L10" s="3" t="s">
        <v>54</v>
      </c>
      <c r="M10" s="3" t="s">
        <v>14</v>
      </c>
      <c r="N10" s="3" t="s">
        <v>42</v>
      </c>
      <c r="O10" s="4" t="s">
        <v>66</v>
      </c>
      <c r="P10" s="3" t="s">
        <v>76</v>
      </c>
      <c r="Q10" s="3" t="s">
        <v>77</v>
      </c>
      <c r="R10" s="3" t="s">
        <v>21</v>
      </c>
      <c r="S10" s="21"/>
      <c r="T10" s="3"/>
      <c r="U10" s="3"/>
    </row>
    <row r="11" spans="1:25" s="5" customFormat="1" ht="54.75" customHeight="1" x14ac:dyDescent="0.2">
      <c r="A11" s="21" t="s">
        <v>237</v>
      </c>
      <c r="B11" s="21" t="s">
        <v>211</v>
      </c>
      <c r="C11" s="21" t="s">
        <v>134</v>
      </c>
      <c r="D11" s="3" t="s">
        <v>24</v>
      </c>
      <c r="E11" s="21" t="s">
        <v>133</v>
      </c>
      <c r="F11" s="21" t="s">
        <v>174</v>
      </c>
      <c r="G11" s="51" t="s">
        <v>175</v>
      </c>
      <c r="H11" s="49" t="s">
        <v>176</v>
      </c>
      <c r="I11" s="49" t="s">
        <v>177</v>
      </c>
      <c r="J11" s="22">
        <v>5000000</v>
      </c>
      <c r="K11" s="50">
        <v>15272957</v>
      </c>
      <c r="L11" s="3" t="s">
        <v>54</v>
      </c>
      <c r="M11" s="3" t="s">
        <v>13</v>
      </c>
      <c r="N11" s="3" t="s">
        <v>39</v>
      </c>
      <c r="O11" s="4" t="s">
        <v>66</v>
      </c>
      <c r="P11" s="3" t="s">
        <v>76</v>
      </c>
      <c r="Q11" s="3"/>
      <c r="R11" s="3" t="s">
        <v>212</v>
      </c>
      <c r="S11" s="21" t="s">
        <v>213</v>
      </c>
      <c r="T11" s="3" t="s">
        <v>214</v>
      </c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5250000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 t="s">
        <v>178</v>
      </c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2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[3]Foglio1!#REF!</xm:f>
          </x14:formula1>
          <xm:sqref>L10:L22</xm:sqref>
        </x14:dataValidation>
        <x14:dataValidation type="list" allowBlank="1" showInputMessage="1" showErrorMessage="1">
          <x14:formula1>
            <xm:f>[3]Foglio1!#REF!</xm:f>
          </x14:formula1>
          <xm:sqref>U10:U22</xm:sqref>
        </x14:dataValidation>
        <x14:dataValidation type="list" allowBlank="1" showInputMessage="1" showErrorMessage="1">
          <x14:formula1>
            <xm:f>[3]Foglio1!#REF!</xm:f>
          </x14:formula1>
          <xm:sqref>O10:O22</xm:sqref>
        </x14:dataValidation>
        <x14:dataValidation type="list" allowBlank="1" showInputMessage="1" showErrorMessage="1">
          <x14:formula1>
            <xm:f>[3]Foglio1!#REF!</xm:f>
          </x14:formula1>
          <xm:sqref>R11:R22</xm:sqref>
        </x14:dataValidation>
        <x14:dataValidation type="list" allowBlank="1" showInputMessage="1" showErrorMessage="1">
          <x14:formula1>
            <xm:f>[3]Foglio1!#REF!</xm:f>
          </x14:formula1>
          <xm:sqref>P10:Q22</xm:sqref>
        </x14:dataValidation>
        <x14:dataValidation type="list" allowBlank="1" showInputMessage="1" showErrorMessage="1">
          <x14:formula1>
            <xm:f>[3]Foglio1!#REF!</xm:f>
          </x14:formula1>
          <xm:sqref>N10:N22</xm:sqref>
        </x14:dataValidation>
        <x14:dataValidation type="list" allowBlank="1" showInputMessage="1" showErrorMessage="1">
          <x14:formula1>
            <xm:f>[3]Foglio1!#REF!</xm:f>
          </x14:formula1>
          <xm:sqref>D10:D22</xm:sqref>
        </x14:dataValidation>
        <x14:dataValidation type="list" allowBlank="1" showInputMessage="1" showErrorMessage="1">
          <x14:formula1>
            <xm:f>[3]Foglio1!#REF!</xm:f>
          </x14:formula1>
          <xm:sqref>M10:M22</xm:sqref>
        </x14:dataValidation>
        <x14:dataValidation type="list" allowBlank="1" showInputMessage="1" showErrorMessage="1">
          <x14:formula1>
            <xm:f>[3]Foglio1!#REF!</xm:f>
          </x14:formula1>
          <xm:sqref>R10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3" activePane="bottomLeft" state="frozen"/>
      <selection activeCell="J24" sqref="J24"/>
      <selection pane="bottomLeft" activeCell="B15" sqref="B15:M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Y33"/>
  <sheetViews>
    <sheetView view="pageBreakPreview" zoomScale="85" zoomScaleNormal="95" zoomScaleSheetLayoutView="85" workbookViewId="0">
      <pane ySplit="9" topLeftCell="A13" activePane="bottomLeft" state="frozen"/>
      <selection activeCell="J24" sqref="J24"/>
      <selection pane="bottomLeft" activeCell="C15" sqref="C15:M15"/>
    </sheetView>
  </sheetViews>
  <sheetFormatPr defaultRowHeight="12.75" x14ac:dyDescent="0.2"/>
  <cols>
    <col min="1" max="1" width="18.7109375" style="1" customWidth="1"/>
    <col min="2" max="2" width="16.7109375" style="1" customWidth="1"/>
    <col min="3" max="3" width="12.28515625" style="1" customWidth="1"/>
    <col min="4" max="4" width="15.7109375" style="1" customWidth="1"/>
    <col min="5" max="5" width="11.7109375" style="1" customWidth="1"/>
    <col min="6" max="6" width="20.7109375" style="1" customWidth="1"/>
    <col min="7" max="7" width="30.7109375" style="1" customWidth="1"/>
    <col min="8" max="9" width="10.7109375" style="1" customWidth="1"/>
    <col min="10" max="10" width="14.42578125" style="1" customWidth="1"/>
    <col min="11" max="11" width="12.7109375" style="1" customWidth="1"/>
    <col min="12" max="12" width="18.140625" style="1" customWidth="1"/>
    <col min="13" max="13" width="17.28515625" style="1" customWidth="1"/>
    <col min="14" max="14" width="19.140625" style="1" customWidth="1"/>
    <col min="15" max="15" width="14.7109375" style="1" customWidth="1"/>
    <col min="16" max="16" width="11.140625" style="2" customWidth="1"/>
    <col min="17" max="17" width="10" style="2" customWidth="1"/>
    <col min="18" max="18" width="25.42578125" style="2" customWidth="1"/>
    <col min="19" max="19" width="10.7109375" style="2" customWidth="1"/>
    <col min="20" max="20" width="28.85546875" style="2" customWidth="1"/>
    <col min="21" max="21" width="19" style="2" customWidth="1"/>
    <col min="22" max="16384" width="9.140625" style="2"/>
  </cols>
  <sheetData>
    <row r="1" spans="1:25" x14ac:dyDescent="0.2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5" ht="14.25" x14ac:dyDescent="0.2">
      <c r="A2" s="131" t="s">
        <v>149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5" ht="14.25" x14ac:dyDescent="0.2">
      <c r="A3" s="132" t="s">
        <v>136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5" ht="14.25" x14ac:dyDescent="0.2">
      <c r="A4" s="133" t="s">
        <v>37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5"/>
      <c r="V4" s="15"/>
      <c r="W4" s="15"/>
    </row>
    <row r="5" spans="1:25" ht="14.25" x14ac:dyDescent="0.2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12" customHeight="1" x14ac:dyDescent="0.2"/>
    <row r="7" spans="1:25" ht="24" customHeight="1" x14ac:dyDescent="0.2">
      <c r="A7" s="127" t="s">
        <v>78</v>
      </c>
      <c r="B7" s="127" t="s">
        <v>5</v>
      </c>
      <c r="C7" s="124" t="s">
        <v>22</v>
      </c>
      <c r="D7" s="124" t="s">
        <v>23</v>
      </c>
      <c r="E7" s="134" t="s">
        <v>32</v>
      </c>
      <c r="F7" s="135"/>
      <c r="G7" s="127" t="s">
        <v>1</v>
      </c>
      <c r="H7" s="134" t="s">
        <v>2</v>
      </c>
      <c r="I7" s="135"/>
      <c r="J7" s="127" t="s">
        <v>59</v>
      </c>
      <c r="K7" s="124" t="s">
        <v>60</v>
      </c>
      <c r="L7" s="127" t="s">
        <v>47</v>
      </c>
      <c r="M7" s="124" t="s">
        <v>16</v>
      </c>
      <c r="N7" s="124" t="s">
        <v>75</v>
      </c>
      <c r="O7" s="127" t="s">
        <v>44</v>
      </c>
      <c r="P7" s="127" t="s">
        <v>45</v>
      </c>
      <c r="Q7" s="127" t="s">
        <v>35</v>
      </c>
      <c r="R7" s="127" t="s">
        <v>46</v>
      </c>
      <c r="S7" s="134" t="s">
        <v>61</v>
      </c>
      <c r="T7" s="135"/>
      <c r="U7" s="127" t="s">
        <v>74</v>
      </c>
    </row>
    <row r="8" spans="1:25" ht="20.100000000000001" customHeight="1" x14ac:dyDescent="0.2">
      <c r="A8" s="128"/>
      <c r="B8" s="128"/>
      <c r="C8" s="125"/>
      <c r="D8" s="125"/>
      <c r="E8" s="136"/>
      <c r="F8" s="137"/>
      <c r="G8" s="128"/>
      <c r="H8" s="136"/>
      <c r="I8" s="137"/>
      <c r="J8" s="128"/>
      <c r="K8" s="125"/>
      <c r="L8" s="128"/>
      <c r="M8" s="125"/>
      <c r="N8" s="125"/>
      <c r="O8" s="128"/>
      <c r="P8" s="128"/>
      <c r="Q8" s="128"/>
      <c r="R8" s="128"/>
      <c r="S8" s="136"/>
      <c r="T8" s="137"/>
      <c r="U8" s="128"/>
    </row>
    <row r="9" spans="1:25" s="5" customFormat="1" ht="21" x14ac:dyDescent="0.2">
      <c r="A9" s="129"/>
      <c r="B9" s="129"/>
      <c r="C9" s="126"/>
      <c r="D9" s="126"/>
      <c r="E9" s="19" t="s">
        <v>64</v>
      </c>
      <c r="F9" s="19" t="s">
        <v>65</v>
      </c>
      <c r="G9" s="129"/>
      <c r="H9" s="19" t="s">
        <v>3</v>
      </c>
      <c r="I9" s="19" t="s">
        <v>4</v>
      </c>
      <c r="J9" s="129"/>
      <c r="K9" s="126"/>
      <c r="L9" s="129"/>
      <c r="M9" s="126"/>
      <c r="N9" s="126"/>
      <c r="O9" s="129"/>
      <c r="P9" s="129"/>
      <c r="Q9" s="129"/>
      <c r="R9" s="129"/>
      <c r="S9" s="20" t="s">
        <v>62</v>
      </c>
      <c r="T9" s="20" t="s">
        <v>63</v>
      </c>
      <c r="U9" s="129"/>
    </row>
    <row r="10" spans="1:25" s="5" customFormat="1" ht="66" customHeight="1" x14ac:dyDescent="0.2">
      <c r="A10" s="21"/>
      <c r="B10" s="21"/>
      <c r="C10" s="21"/>
      <c r="D10" s="3"/>
      <c r="E10" s="21"/>
      <c r="F10" s="21"/>
      <c r="G10" s="21"/>
      <c r="H10" s="21"/>
      <c r="I10" s="21"/>
      <c r="J10" s="22"/>
      <c r="K10" s="22"/>
      <c r="L10" s="3"/>
      <c r="M10" s="3"/>
      <c r="N10" s="3"/>
      <c r="O10" s="4"/>
      <c r="P10" s="3"/>
      <c r="Q10" s="3"/>
      <c r="R10" s="3"/>
      <c r="S10" s="21"/>
      <c r="T10" s="3"/>
      <c r="U10" s="3"/>
    </row>
    <row r="11" spans="1:25" s="5" customFormat="1" ht="32.1" customHeight="1" x14ac:dyDescent="0.2">
      <c r="A11" s="21"/>
      <c r="B11" s="21"/>
      <c r="C11" s="21"/>
      <c r="D11" s="3"/>
      <c r="E11" s="21"/>
      <c r="F11" s="21"/>
      <c r="G11" s="21"/>
      <c r="H11" s="21"/>
      <c r="I11" s="21"/>
      <c r="J11" s="22"/>
      <c r="K11" s="22"/>
      <c r="L11" s="3"/>
      <c r="M11" s="3"/>
      <c r="N11" s="3"/>
      <c r="O11" s="4"/>
      <c r="P11" s="3"/>
      <c r="Q11" s="3"/>
      <c r="R11" s="3"/>
      <c r="S11" s="21"/>
      <c r="T11" s="3"/>
      <c r="U11" s="3"/>
    </row>
    <row r="12" spans="1:25" s="5" customFormat="1" ht="32.1" customHeight="1" x14ac:dyDescent="0.2">
      <c r="A12" s="21"/>
      <c r="B12" s="21"/>
      <c r="C12" s="21"/>
      <c r="D12" s="3"/>
      <c r="E12" s="21"/>
      <c r="F12" s="21"/>
      <c r="G12" s="21"/>
      <c r="H12" s="21"/>
      <c r="I12" s="21"/>
      <c r="J12" s="22"/>
      <c r="K12" s="22"/>
      <c r="L12" s="3"/>
      <c r="M12" s="3"/>
      <c r="N12" s="3"/>
      <c r="O12" s="4"/>
      <c r="P12" s="3"/>
      <c r="Q12" s="3"/>
      <c r="R12" s="3"/>
      <c r="S12" s="21"/>
      <c r="T12" s="3"/>
      <c r="U12" s="3"/>
    </row>
    <row r="13" spans="1:25" s="5" customFormat="1" ht="32.1" customHeight="1" x14ac:dyDescent="0.2">
      <c r="A13" s="21"/>
      <c r="B13" s="21"/>
      <c r="C13" s="21"/>
      <c r="D13" s="3"/>
      <c r="E13" s="21"/>
      <c r="F13" s="21"/>
      <c r="G13" s="21"/>
      <c r="H13" s="21"/>
      <c r="I13" s="21"/>
      <c r="J13" s="22"/>
      <c r="K13" s="22"/>
      <c r="L13" s="3"/>
      <c r="M13" s="3"/>
      <c r="N13" s="3"/>
      <c r="O13" s="4"/>
      <c r="P13" s="3"/>
      <c r="Q13" s="3"/>
      <c r="R13" s="3"/>
      <c r="S13" s="21"/>
      <c r="T13" s="3"/>
      <c r="U13" s="3"/>
    </row>
    <row r="14" spans="1:25" s="5" customFormat="1" ht="32.1" customHeight="1" x14ac:dyDescent="0.2">
      <c r="A14" s="21"/>
      <c r="B14" s="21"/>
      <c r="C14" s="21"/>
      <c r="D14" s="3"/>
      <c r="E14" s="21"/>
      <c r="F14" s="21"/>
      <c r="G14" s="21"/>
      <c r="H14" s="21"/>
      <c r="I14" s="21"/>
      <c r="J14" s="22"/>
      <c r="K14" s="22"/>
      <c r="L14" s="3"/>
      <c r="M14" s="3"/>
      <c r="N14" s="3"/>
      <c r="O14" s="4"/>
      <c r="P14" s="3"/>
      <c r="Q14" s="3"/>
      <c r="R14" s="3"/>
      <c r="S14" s="21"/>
      <c r="T14" s="3"/>
      <c r="U14" s="3"/>
    </row>
    <row r="15" spans="1:25" s="5" customFormat="1" ht="32.1" customHeight="1" x14ac:dyDescent="0.2">
      <c r="A15" s="21"/>
      <c r="B15" s="21"/>
      <c r="C15" s="21"/>
      <c r="D15" s="3"/>
      <c r="E15" s="21"/>
      <c r="F15" s="21"/>
      <c r="G15" s="21"/>
      <c r="H15" s="21"/>
      <c r="I15" s="21"/>
      <c r="J15" s="22"/>
      <c r="K15" s="22"/>
      <c r="L15" s="3"/>
      <c r="M15" s="3"/>
      <c r="N15" s="3"/>
      <c r="O15" s="4"/>
      <c r="P15" s="3"/>
      <c r="Q15" s="3"/>
      <c r="R15" s="3"/>
      <c r="S15" s="21"/>
      <c r="T15" s="3"/>
      <c r="U15" s="3"/>
      <c r="V15" s="6"/>
      <c r="W15" s="6"/>
      <c r="X15" s="6"/>
      <c r="Y15" s="6"/>
    </row>
    <row r="16" spans="1:25" s="5" customFormat="1" ht="32.1" customHeight="1" x14ac:dyDescent="0.2">
      <c r="A16" s="21"/>
      <c r="B16" s="21"/>
      <c r="C16" s="21"/>
      <c r="D16" s="3"/>
      <c r="E16" s="21"/>
      <c r="F16" s="21"/>
      <c r="G16" s="21"/>
      <c r="H16" s="21"/>
      <c r="I16" s="21"/>
      <c r="J16" s="22"/>
      <c r="K16" s="22"/>
      <c r="L16" s="3"/>
      <c r="M16" s="3"/>
      <c r="N16" s="3"/>
      <c r="O16" s="4"/>
      <c r="P16" s="3"/>
      <c r="Q16" s="3"/>
      <c r="R16" s="3"/>
      <c r="S16" s="21"/>
      <c r="T16" s="3"/>
      <c r="U16" s="3"/>
      <c r="V16" s="6"/>
      <c r="W16" s="6"/>
      <c r="X16" s="6"/>
      <c r="Y16" s="6"/>
    </row>
    <row r="17" spans="1:25" s="5" customFormat="1" ht="32.1" customHeight="1" x14ac:dyDescent="0.2">
      <c r="A17" s="21"/>
      <c r="B17" s="21"/>
      <c r="C17" s="21"/>
      <c r="D17" s="3"/>
      <c r="E17" s="21"/>
      <c r="F17" s="21"/>
      <c r="G17" s="21"/>
      <c r="H17" s="21"/>
      <c r="I17" s="21"/>
      <c r="J17" s="22"/>
      <c r="K17" s="22"/>
      <c r="L17" s="3"/>
      <c r="M17" s="3"/>
      <c r="N17" s="3"/>
      <c r="O17" s="4"/>
      <c r="P17" s="3"/>
      <c r="Q17" s="3"/>
      <c r="R17" s="3"/>
      <c r="S17" s="21"/>
      <c r="T17" s="3"/>
      <c r="U17" s="3"/>
      <c r="V17" s="6"/>
      <c r="W17" s="6"/>
      <c r="X17" s="6"/>
      <c r="Y17" s="6"/>
    </row>
    <row r="18" spans="1:25" s="5" customFormat="1" ht="32.1" customHeight="1" x14ac:dyDescent="0.2">
      <c r="A18" s="21"/>
      <c r="B18" s="21"/>
      <c r="C18" s="21"/>
      <c r="D18" s="3"/>
      <c r="E18" s="21"/>
      <c r="F18" s="21"/>
      <c r="G18" s="21"/>
      <c r="H18" s="21"/>
      <c r="I18" s="21"/>
      <c r="J18" s="22"/>
      <c r="K18" s="22"/>
      <c r="L18" s="3"/>
      <c r="M18" s="3"/>
      <c r="N18" s="3"/>
      <c r="O18" s="4"/>
      <c r="P18" s="3"/>
      <c r="Q18" s="3"/>
      <c r="R18" s="3"/>
      <c r="S18" s="21"/>
      <c r="T18" s="3"/>
      <c r="U18" s="3"/>
      <c r="V18" s="6"/>
      <c r="W18" s="6"/>
      <c r="X18" s="6"/>
      <c r="Y18" s="6"/>
    </row>
    <row r="19" spans="1:25" s="5" customFormat="1" ht="32.1" customHeight="1" x14ac:dyDescent="0.2">
      <c r="A19" s="21"/>
      <c r="B19" s="21"/>
      <c r="C19" s="21"/>
      <c r="D19" s="3"/>
      <c r="E19" s="21"/>
      <c r="F19" s="21"/>
      <c r="G19" s="21"/>
      <c r="H19" s="21"/>
      <c r="I19" s="21"/>
      <c r="J19" s="22"/>
      <c r="K19" s="22"/>
      <c r="L19" s="3"/>
      <c r="M19" s="3"/>
      <c r="N19" s="3"/>
      <c r="O19" s="4"/>
      <c r="P19" s="3"/>
      <c r="Q19" s="3"/>
      <c r="R19" s="3"/>
      <c r="S19" s="21"/>
      <c r="T19" s="3"/>
      <c r="U19" s="3"/>
    </row>
    <row r="20" spans="1:25" s="5" customFormat="1" ht="32.1" customHeight="1" x14ac:dyDescent="0.2">
      <c r="A20" s="21"/>
      <c r="B20" s="21"/>
      <c r="C20" s="21"/>
      <c r="D20" s="3"/>
      <c r="E20" s="21"/>
      <c r="F20" s="21"/>
      <c r="G20" s="21"/>
      <c r="H20" s="21"/>
      <c r="I20" s="21"/>
      <c r="J20" s="22"/>
      <c r="K20" s="22"/>
      <c r="L20" s="3"/>
      <c r="M20" s="3"/>
      <c r="N20" s="3"/>
      <c r="O20" s="4"/>
      <c r="P20" s="3"/>
      <c r="Q20" s="3"/>
      <c r="R20" s="3"/>
      <c r="S20" s="21"/>
      <c r="T20" s="3"/>
      <c r="U20" s="3"/>
    </row>
    <row r="21" spans="1:25" s="5" customFormat="1" ht="32.1" customHeight="1" x14ac:dyDescent="0.2">
      <c r="A21" s="21"/>
      <c r="B21" s="21"/>
      <c r="C21" s="21"/>
      <c r="D21" s="3"/>
      <c r="E21" s="21"/>
      <c r="F21" s="21"/>
      <c r="G21" s="21"/>
      <c r="H21" s="21"/>
      <c r="I21" s="21"/>
      <c r="J21" s="22"/>
      <c r="K21" s="22"/>
      <c r="L21" s="3"/>
      <c r="M21" s="3"/>
      <c r="N21" s="3"/>
      <c r="O21" s="4"/>
      <c r="P21" s="3"/>
      <c r="Q21" s="3"/>
      <c r="R21" s="3"/>
      <c r="S21" s="21"/>
      <c r="T21" s="3"/>
      <c r="U21" s="3"/>
    </row>
    <row r="22" spans="1:25" ht="32.1" customHeight="1" thickBot="1" x14ac:dyDescent="0.25">
      <c r="A22" s="21"/>
      <c r="B22" s="21"/>
      <c r="C22" s="21"/>
      <c r="D22" s="3"/>
      <c r="E22" s="21"/>
      <c r="F22" s="21"/>
      <c r="G22" s="21"/>
      <c r="H22" s="21"/>
      <c r="I22" s="21"/>
      <c r="J22" s="22"/>
      <c r="K22" s="22"/>
      <c r="L22" s="3"/>
      <c r="M22" s="3"/>
      <c r="N22" s="3"/>
      <c r="O22" s="4"/>
      <c r="P22" s="3"/>
      <c r="Q22" s="3"/>
      <c r="R22" s="3"/>
      <c r="S22" s="21"/>
      <c r="T22" s="3"/>
      <c r="U22" s="3"/>
    </row>
    <row r="23" spans="1:25" ht="12.7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16" t="s">
        <v>0</v>
      </c>
      <c r="J23" s="23">
        <f>SUM(J10:J22)</f>
        <v>0</v>
      </c>
      <c r="K23" s="8"/>
      <c r="L23" s="14"/>
      <c r="M23" s="14"/>
      <c r="N23" s="14"/>
      <c r="O23" s="14"/>
      <c r="P23" s="9"/>
      <c r="Q23" s="9"/>
      <c r="R23" s="10"/>
      <c r="S23" s="11"/>
      <c r="T23" s="10"/>
    </row>
    <row r="24" spans="1:25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6"/>
      <c r="J24" s="17"/>
      <c r="K24" s="8"/>
      <c r="L24" s="14"/>
      <c r="M24" s="14"/>
      <c r="N24" s="14"/>
      <c r="O24" s="14"/>
      <c r="P24" s="9"/>
      <c r="Q24" s="9"/>
      <c r="R24" s="10"/>
      <c r="S24" s="11"/>
      <c r="T24" s="10"/>
    </row>
    <row r="25" spans="1:25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s="14"/>
      <c r="M25" s="14"/>
      <c r="N25" s="14"/>
      <c r="O25" s="14"/>
      <c r="R25" s="139"/>
      <c r="S25" s="139"/>
      <c r="T25" s="139"/>
    </row>
    <row r="26" spans="1:25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2"/>
      <c r="L26" s="14"/>
      <c r="M26" s="14"/>
      <c r="N26" s="14"/>
      <c r="O26" s="14"/>
      <c r="R26" s="140"/>
      <c r="S26" s="140"/>
      <c r="T26" s="140"/>
    </row>
    <row r="27" spans="1:25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7"/>
      <c r="M27" s="7"/>
      <c r="N27" s="7"/>
      <c r="O27" s="7"/>
      <c r="R27" s="46"/>
      <c r="S27" s="46"/>
      <c r="T27" s="46"/>
    </row>
    <row r="28" spans="1: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3"/>
      <c r="L28" s="14"/>
      <c r="M28" s="14"/>
      <c r="N28" s="14"/>
      <c r="O28" s="14"/>
    </row>
    <row r="29" spans="1:25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45"/>
      <c r="N29" s="45"/>
      <c r="O29" s="45"/>
    </row>
    <row r="30" spans="1:25" x14ac:dyDescent="0.2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</row>
    <row r="31" spans="1:25" x14ac:dyDescent="0.2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45"/>
      <c r="N31" s="45"/>
      <c r="O31" s="45"/>
    </row>
    <row r="32" spans="1: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45"/>
      <c r="N33" s="45"/>
      <c r="O33" s="45"/>
      <c r="P33" s="45"/>
      <c r="Q33" s="45"/>
      <c r="R33" s="45"/>
      <c r="S33" s="45"/>
    </row>
  </sheetData>
  <mergeCells count="29">
    <mergeCell ref="A33:L33"/>
    <mergeCell ref="U7:U9"/>
    <mergeCell ref="R25:T25"/>
    <mergeCell ref="R26:T26"/>
    <mergeCell ref="A29:L29"/>
    <mergeCell ref="A30:S30"/>
    <mergeCell ref="A31:L31"/>
    <mergeCell ref="N7:N9"/>
    <mergeCell ref="O7:O9"/>
    <mergeCell ref="P7:P9"/>
    <mergeCell ref="Q7:Q9"/>
    <mergeCell ref="R7:R9"/>
    <mergeCell ref="S7:T8"/>
    <mergeCell ref="G7:G9"/>
    <mergeCell ref="H7:I8"/>
    <mergeCell ref="J7:J9"/>
    <mergeCell ref="K7:K9"/>
    <mergeCell ref="L7:L9"/>
    <mergeCell ref="M7:M9"/>
    <mergeCell ref="H1:S1"/>
    <mergeCell ref="A2:T2"/>
    <mergeCell ref="A3:T3"/>
    <mergeCell ref="A4:T4"/>
    <mergeCell ref="A5:T5"/>
    <mergeCell ref="A7:A9"/>
    <mergeCell ref="B7:B9"/>
    <mergeCell ref="C7:C9"/>
    <mergeCell ref="D7:D9"/>
    <mergeCell ref="E7:F8"/>
  </mergeCells>
  <printOptions horizontalCentered="1"/>
  <pageMargins left="0.23622047244094491" right="0.23622047244094491" top="0.74803149606299213" bottom="0.74803149606299213" header="0.51181102362204722" footer="0.31496062992125984"/>
  <pageSetup paperSize="8" scale="63" fitToHeight="0" orientation="landscape" r:id="rId1"/>
  <headerFooter alignWithMargins="0">
    <oddFooter>&amp;CPagina &amp;P di &amp;P 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[1]Foglio1!#REF!</xm:f>
          </x14:formula1>
          <xm:sqref>D10:D22 L10:R22 U10:U22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45</vt:i4>
      </vt:variant>
    </vt:vector>
  </HeadingPairs>
  <TitlesOfParts>
    <vt:vector size="69" baseType="lpstr">
      <vt:lpstr>RiepilogoTOTLavoriAdE</vt:lpstr>
      <vt:lpstr>Abruzzo</vt:lpstr>
      <vt:lpstr>Basilicata</vt:lpstr>
      <vt:lpstr>Bolzano</vt:lpstr>
      <vt:lpstr>Calabria</vt:lpstr>
      <vt:lpstr>Campania</vt:lpstr>
      <vt:lpstr>Emilia_romagna</vt:lpstr>
      <vt:lpstr>Friuli_VG</vt:lpstr>
      <vt:lpstr>Lazio</vt:lpstr>
      <vt:lpstr>Liguria</vt:lpstr>
      <vt:lpstr>Lombardia</vt:lpstr>
      <vt:lpstr>Marche</vt:lpstr>
      <vt:lpstr>Molise</vt:lpstr>
      <vt:lpstr>Piemonte</vt:lpstr>
      <vt:lpstr>Puglia</vt:lpstr>
      <vt:lpstr>Sardegna</vt:lpstr>
      <vt:lpstr>Sicilia</vt:lpstr>
      <vt:lpstr>Toscana</vt:lpstr>
      <vt:lpstr>Trento</vt:lpstr>
      <vt:lpstr>Umbria</vt:lpstr>
      <vt:lpstr>Valdaosta</vt:lpstr>
      <vt:lpstr>Veneto</vt:lpstr>
      <vt:lpstr>Dir_Centrali</vt:lpstr>
      <vt:lpstr>Foglio1</vt:lpstr>
      <vt:lpstr>Abruzzo!Area_stampa</vt:lpstr>
      <vt:lpstr>Basilicata!Area_stampa</vt:lpstr>
      <vt:lpstr>Bolzano!Area_stampa</vt:lpstr>
      <vt:lpstr>Calabria!Area_stampa</vt:lpstr>
      <vt:lpstr>Campania!Area_stampa</vt:lpstr>
      <vt:lpstr>Dir_Centrali!Area_stampa</vt:lpstr>
      <vt:lpstr>Emilia_romagna!Area_stampa</vt:lpstr>
      <vt:lpstr>Friuli_VG!Area_stampa</vt:lpstr>
      <vt:lpstr>Lazio!Area_stampa</vt:lpstr>
      <vt:lpstr>Liguria!Area_stampa</vt:lpstr>
      <vt:lpstr>Lombardia!Area_stampa</vt:lpstr>
      <vt:lpstr>Marche!Area_stampa</vt:lpstr>
      <vt:lpstr>Molise!Area_stampa</vt:lpstr>
      <vt:lpstr>Piemonte!Area_stampa</vt:lpstr>
      <vt:lpstr>Puglia!Area_stampa</vt:lpstr>
      <vt:lpstr>RiepilogoTOTLavoriAdE!Area_stampa</vt:lpstr>
      <vt:lpstr>Sardegna!Area_stampa</vt:lpstr>
      <vt:lpstr>Sicilia!Area_stampa</vt:lpstr>
      <vt:lpstr>Toscana!Area_stampa</vt:lpstr>
      <vt:lpstr>Trento!Area_stampa</vt:lpstr>
      <vt:lpstr>Umbria!Area_stampa</vt:lpstr>
      <vt:lpstr>Valdaosta!Area_stampa</vt:lpstr>
      <vt:lpstr>Veneto!Area_stampa</vt:lpstr>
      <vt:lpstr>Abruzzo!Titoli_stampa</vt:lpstr>
      <vt:lpstr>Basilicata!Titoli_stampa</vt:lpstr>
      <vt:lpstr>Bolzano!Titoli_stampa</vt:lpstr>
      <vt:lpstr>Calabria!Titoli_stampa</vt:lpstr>
      <vt:lpstr>Campania!Titoli_stampa</vt:lpstr>
      <vt:lpstr>Dir_Centrali!Titoli_stampa</vt:lpstr>
      <vt:lpstr>Emilia_romagna!Titoli_stampa</vt:lpstr>
      <vt:lpstr>Friuli_VG!Titoli_stampa</vt:lpstr>
      <vt:lpstr>Lazio!Titoli_stampa</vt:lpstr>
      <vt:lpstr>Liguria!Titoli_stampa</vt:lpstr>
      <vt:lpstr>Lombardia!Titoli_stampa</vt:lpstr>
      <vt:lpstr>Marche!Titoli_stampa</vt:lpstr>
      <vt:lpstr>Molise!Titoli_stampa</vt:lpstr>
      <vt:lpstr>Piemonte!Titoli_stampa</vt:lpstr>
      <vt:lpstr>Puglia!Titoli_stampa</vt:lpstr>
      <vt:lpstr>Sardegna!Titoli_stampa</vt:lpstr>
      <vt:lpstr>Sicilia!Titoli_stampa</vt:lpstr>
      <vt:lpstr>Toscana!Titoli_stampa</vt:lpstr>
      <vt:lpstr>Trento!Titoli_stampa</vt:lpstr>
      <vt:lpstr>Umbria!Titoli_stampa</vt:lpstr>
      <vt:lpstr>Valdaosta!Titoli_stampa</vt:lpstr>
      <vt:lpstr>Veneto!Titoli_stampa</vt:lpstr>
    </vt:vector>
  </TitlesOfParts>
  <Company>I.N.R.C.A.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I.N.R.C.A.</dc:creator>
  <cp:lastModifiedBy>MERRA SALVATORE</cp:lastModifiedBy>
  <cp:lastPrinted>2020-10-30T09:29:40Z</cp:lastPrinted>
  <dcterms:created xsi:type="dcterms:W3CDTF">2001-11-22T08:18:39Z</dcterms:created>
  <dcterms:modified xsi:type="dcterms:W3CDTF">2020-10-30T09:34:09Z</dcterms:modified>
</cp:coreProperties>
</file>